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65344" windowWidth="17052" windowHeight="11700" tabRatio="879" activeTab="0"/>
  </bookViews>
  <sheets>
    <sheet name="STATEWIDE" sheetId="1" r:id="rId1"/>
    <sheet name="STATEWIDE-FRL" sheetId="2" r:id="rId2"/>
    <sheet name="STATEWIDE-RACE" sheetId="3" r:id="rId3"/>
    <sheet name="Sheet1" sheetId="4" r:id="rId4"/>
  </sheets>
  <definedNames>
    <definedName name="_xlnm.Print_Titles" localSheetId="0">'STATEWIDE'!$3:$5</definedName>
    <definedName name="_xlnm.Print_Titles" localSheetId="1">'STATEWIDE-FRL'!$3:$5</definedName>
    <definedName name="_xlnm.Print_Titles" localSheetId="2">'STATEWIDE-RACE'!$3:$5</definedName>
  </definedNames>
  <calcPr fullCalcOnLoad="1"/>
</workbook>
</file>

<file path=xl/sharedStrings.xml><?xml version="1.0" encoding="utf-8"?>
<sst xmlns="http://schemas.openxmlformats.org/spreadsheetml/2006/main" count="350" uniqueCount="64">
  <si>
    <t>Count</t>
  </si>
  <si>
    <t>Mean</t>
  </si>
  <si>
    <t>A</t>
  </si>
  <si>
    <t>B</t>
  </si>
  <si>
    <t>C</t>
  </si>
  <si>
    <t>D</t>
  </si>
  <si>
    <t>E</t>
  </si>
  <si>
    <t>DANCE CREDIT</t>
  </si>
  <si>
    <t>DRAMA CREDIT</t>
  </si>
  <si>
    <t>MUSIC CREDIT</t>
  </si>
  <si>
    <t>Free-Reduced Price Lunch</t>
  </si>
  <si>
    <t>Not Free-Reduced Price Lunch</t>
  </si>
  <si>
    <t>RACE</t>
  </si>
  <si>
    <t>BLACK</t>
  </si>
  <si>
    <t>HISPANIC</t>
  </si>
  <si>
    <t>WHITE</t>
  </si>
  <si>
    <t>Preliminary 2007-08 ART, DANCE, DRAMA, MUSIC</t>
  </si>
  <si>
    <t>Percent</t>
  </si>
  <si>
    <t>Average SAT Math Score</t>
  </si>
  <si>
    <t>Average SAT Verbal Score</t>
  </si>
  <si>
    <t>GPA</t>
  </si>
  <si>
    <t>SAT</t>
  </si>
  <si>
    <t>FCAT</t>
  </si>
  <si>
    <t>White</t>
  </si>
  <si>
    <t>African-American</t>
  </si>
  <si>
    <t>Hispanic</t>
  </si>
  <si>
    <t>²Bright Futures GPA (weighted) - uses credit for courses used in the Bright Futures Scholarship evaluation.</t>
  </si>
  <si>
    <t xml:space="preserve">https://www.floridastudentfinancialaidsg.org/pdf/bf_brochure.pdf </t>
  </si>
  <si>
    <t>³PK12 Cumulative State GPA (unweighted)</t>
  </si>
  <si>
    <t>http://www.fldoe.org/eias/dataweb/database_0708/st163_1.pdf</t>
  </si>
  <si>
    <t>Subject</t>
  </si>
  <si>
    <t>Lunch Status</t>
  </si>
  <si>
    <t>12th Grade Enrollment¹</t>
  </si>
  <si>
    <t>Bright Futures GPA²</t>
  </si>
  <si>
    <t>Cumulative State GPA³</t>
  </si>
  <si>
    <t>Credit Range⁴</t>
  </si>
  <si>
    <t>¹12th Graders enrolled in Preliminary survey 5</t>
  </si>
  <si>
    <t>⁴Credit Range Values:</t>
  </si>
  <si>
    <t>A.               Students in courses for eight semesters or more (4 or more credits)</t>
  </si>
  <si>
    <t>B.               Students in courses for five to seven semesters (2.5 - 3 credits)</t>
  </si>
  <si>
    <t>C.               Students in courses for three to four semesters (1.5 - 2 credits)</t>
  </si>
  <si>
    <t>D.               Students in courses for two semesters (.5 - 1 credit)</t>
  </si>
  <si>
    <t>E.               Students with no courses (0 credit)</t>
  </si>
  <si>
    <t>Race</t>
  </si>
  <si>
    <t>ART</t>
  </si>
  <si>
    <t>DANCE</t>
  </si>
  <si>
    <t>DRAMA</t>
  </si>
  <si>
    <t>MUSIC</t>
  </si>
  <si>
    <t>*</t>
  </si>
  <si>
    <t>Taking SAT (Verbal or Math)</t>
  </si>
  <si>
    <t xml:space="preserve"> Taking SAT Math</t>
  </si>
  <si>
    <t>Taking SAT Verbal</t>
  </si>
  <si>
    <t>Level 3 and Above on FCAT Math</t>
  </si>
  <si>
    <t>Level 3 and Above on FCAT Reading</t>
  </si>
  <si>
    <t>Level 1 or 2 on FCAT Reading</t>
  </si>
  <si>
    <t>Level 1 or 2 on FCAT Math</t>
  </si>
  <si>
    <t>PK20 Education Data Warehouse 2/13/2009</t>
  </si>
  <si>
    <t>Score 3.5 and Above on FCAT Writing</t>
  </si>
  <si>
    <t>Score 1 to 3 on FCAT Writing</t>
  </si>
  <si>
    <r>
      <t>Students Graduating with a Standard High School Diploma</t>
    </r>
    <r>
      <rPr>
        <sz val="10"/>
        <rFont val="Calibri"/>
        <family val="2"/>
      </rPr>
      <t>¹</t>
    </r>
  </si>
  <si>
    <t>STATE TOTALS</t>
  </si>
  <si>
    <t>12th Graders omitted from Standard HS Diploma</t>
  </si>
  <si>
    <t xml:space="preserve">% of Group in Credit Range </t>
  </si>
  <si>
    <t>%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</si>
</sst>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0000"/>
    <numFmt numFmtId="171" formatCode="0.0000"/>
    <numFmt numFmtId="172" formatCode="0.000"/>
    <numFmt numFmtId="173" formatCode="0.0000000"/>
    <numFmt numFmtId="174" formatCode="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4" fillId="0" borderId="0" xfId="95" applyFont="1">
      <alignment/>
      <protection/>
    </xf>
    <xf numFmtId="0" fontId="5" fillId="0" borderId="0" xfId="95" applyFont="1">
      <alignment/>
      <protection/>
    </xf>
    <xf numFmtId="165" fontId="6" fillId="33" borderId="10" xfId="112" applyNumberFormat="1" applyFont="1" applyFill="1" applyBorder="1" applyAlignment="1">
      <alignment horizontal="center" wrapText="1"/>
      <protection/>
    </xf>
    <xf numFmtId="165" fontId="6" fillId="33" borderId="10" xfId="85" applyNumberFormat="1" applyFont="1" applyFill="1" applyBorder="1" applyAlignment="1">
      <alignment horizontal="center" wrapText="1"/>
      <protection/>
    </xf>
    <xf numFmtId="1" fontId="6" fillId="33" borderId="10" xfId="89" applyNumberFormat="1" applyFont="1" applyFill="1" applyBorder="1" applyAlignment="1">
      <alignment horizontal="center" wrapText="1"/>
      <protection/>
    </xf>
    <xf numFmtId="166" fontId="6" fillId="33" borderId="10" xfId="42" applyNumberFormat="1" applyFont="1" applyFill="1" applyBorder="1" applyAlignment="1">
      <alignment horizontal="center" wrapText="1"/>
    </xf>
    <xf numFmtId="1" fontId="6" fillId="33" borderId="10" xfId="91" applyNumberFormat="1" applyFont="1" applyFill="1" applyBorder="1" applyAlignment="1">
      <alignment horizontal="center" wrapText="1"/>
      <protection/>
    </xf>
    <xf numFmtId="166" fontId="6" fillId="33" borderId="10" xfId="42" applyNumberFormat="1" applyFont="1" applyFill="1" applyBorder="1" applyAlignment="1">
      <alignment horizontal="center"/>
    </xf>
    <xf numFmtId="0" fontId="6" fillId="33" borderId="10" xfId="108" applyFont="1" applyFill="1" applyBorder="1" applyAlignment="1">
      <alignment horizontal="center" wrapText="1"/>
      <protection/>
    </xf>
    <xf numFmtId="165" fontId="6" fillId="33" borderId="10" xfId="142" applyNumberFormat="1" applyFont="1" applyFill="1" applyBorder="1" applyAlignment="1">
      <alignment horizontal="center"/>
      <protection/>
    </xf>
    <xf numFmtId="165" fontId="6" fillId="33" borderId="10" xfId="113" applyNumberFormat="1" applyFont="1" applyFill="1" applyBorder="1" applyAlignment="1">
      <alignment horizontal="center"/>
      <protection/>
    </xf>
    <xf numFmtId="165" fontId="6" fillId="33" borderId="10" xfId="86" applyNumberFormat="1" applyFont="1" applyFill="1" applyBorder="1" applyAlignment="1">
      <alignment horizontal="center"/>
      <protection/>
    </xf>
    <xf numFmtId="165" fontId="6" fillId="33" borderId="10" xfId="46" applyNumberFormat="1" applyFont="1" applyFill="1" applyBorder="1" applyAlignment="1">
      <alignment horizontal="center"/>
      <protection/>
    </xf>
    <xf numFmtId="1" fontId="6" fillId="33" borderId="10" xfId="48" applyNumberFormat="1" applyFont="1" applyFill="1" applyBorder="1" applyAlignment="1">
      <alignment horizontal="center"/>
      <protection/>
    </xf>
    <xf numFmtId="1" fontId="6" fillId="33" borderId="10" xfId="50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166" fontId="7" fillId="0" borderId="0" xfId="42" applyNumberFormat="1" applyFont="1" applyAlignment="1">
      <alignment/>
    </xf>
    <xf numFmtId="0" fontId="7" fillId="34" borderId="10" xfId="0" applyFont="1" applyFill="1" applyBorder="1" applyAlignment="1">
      <alignment horizontal="center"/>
    </xf>
    <xf numFmtId="3" fontId="6" fillId="33" borderId="11" xfId="47" applyNumberFormat="1" applyFont="1" applyFill="1" applyBorder="1" applyAlignment="1">
      <alignment horizontal="center" wrapText="1"/>
      <protection/>
    </xf>
    <xf numFmtId="3" fontId="6" fillId="33" borderId="10" xfId="49" applyNumberFormat="1" applyFont="1" applyFill="1" applyBorder="1" applyAlignment="1">
      <alignment horizontal="center" wrapText="1"/>
      <protection/>
    </xf>
    <xf numFmtId="3" fontId="6" fillId="33" borderId="10" xfId="53" applyNumberFormat="1" applyFont="1" applyFill="1" applyBorder="1" applyAlignment="1">
      <alignment horizontal="center" wrapText="1"/>
      <protection/>
    </xf>
    <xf numFmtId="3" fontId="6" fillId="33" borderId="10" xfId="56" applyNumberFormat="1" applyFont="1" applyFill="1" applyBorder="1" applyAlignment="1">
      <alignment horizontal="center" wrapText="1"/>
      <protection/>
    </xf>
    <xf numFmtId="3" fontId="6" fillId="33" borderId="10" xfId="57" applyNumberFormat="1" applyFont="1" applyFill="1" applyBorder="1" applyAlignment="1">
      <alignment horizontal="center" wrapText="1"/>
      <protection/>
    </xf>
    <xf numFmtId="3" fontId="6" fillId="33" borderId="10" xfId="58" applyNumberFormat="1" applyFont="1" applyFill="1" applyBorder="1" applyAlignment="1">
      <alignment horizontal="center" wrapText="1"/>
      <protection/>
    </xf>
    <xf numFmtId="3" fontId="6" fillId="33" borderId="10" xfId="59" applyNumberFormat="1" applyFont="1" applyFill="1" applyBorder="1" applyAlignment="1">
      <alignment horizontal="center" wrapText="1"/>
      <protection/>
    </xf>
    <xf numFmtId="3" fontId="6" fillId="33" borderId="10" xfId="63" applyNumberFormat="1" applyFont="1" applyFill="1" applyBorder="1" applyAlignment="1">
      <alignment horizontal="center"/>
      <protection/>
    </xf>
    <xf numFmtId="3" fontId="6" fillId="33" borderId="10" xfId="63" applyNumberFormat="1" applyFont="1" applyFill="1" applyBorder="1" applyAlignment="1">
      <alignment horizontal="center" wrapText="1"/>
      <protection/>
    </xf>
    <xf numFmtId="3" fontId="6" fillId="33" borderId="10" xfId="46" applyNumberFormat="1" applyFont="1" applyFill="1" applyBorder="1" applyAlignment="1">
      <alignment horizontal="center"/>
      <protection/>
    </xf>
    <xf numFmtId="164" fontId="6" fillId="33" borderId="10" xfId="46" applyNumberFormat="1" applyFont="1" applyFill="1" applyBorder="1" applyAlignment="1">
      <alignment horizontal="center"/>
      <protection/>
    </xf>
    <xf numFmtId="3" fontId="6" fillId="33" borderId="10" xfId="47" applyNumberFormat="1" applyFont="1" applyFill="1" applyBorder="1" applyAlignment="1">
      <alignment horizontal="center"/>
      <protection/>
    </xf>
    <xf numFmtId="3" fontId="6" fillId="33" borderId="10" xfId="49" applyNumberFormat="1" applyFont="1" applyFill="1" applyBorder="1" applyAlignment="1">
      <alignment horizontal="center"/>
      <protection/>
    </xf>
    <xf numFmtId="3" fontId="6" fillId="33" borderId="10" xfId="53" applyNumberFormat="1" applyFont="1" applyFill="1" applyBorder="1" applyAlignment="1">
      <alignment horizontal="center"/>
      <protection/>
    </xf>
    <xf numFmtId="3" fontId="6" fillId="33" borderId="10" xfId="55" applyNumberFormat="1" applyFont="1" applyFill="1" applyBorder="1" applyAlignment="1">
      <alignment horizontal="center"/>
      <protection/>
    </xf>
    <xf numFmtId="3" fontId="6" fillId="33" borderId="10" xfId="56" applyNumberFormat="1" applyFont="1" applyFill="1" applyBorder="1" applyAlignment="1">
      <alignment horizontal="center"/>
      <protection/>
    </xf>
    <xf numFmtId="3" fontId="6" fillId="33" borderId="10" xfId="57" applyNumberFormat="1" applyFont="1" applyFill="1" applyBorder="1" applyAlignment="1">
      <alignment horizontal="center"/>
      <protection/>
    </xf>
    <xf numFmtId="3" fontId="6" fillId="33" borderId="10" xfId="58" applyNumberFormat="1" applyFont="1" applyFill="1" applyBorder="1" applyAlignment="1">
      <alignment horizontal="center"/>
      <protection/>
    </xf>
    <xf numFmtId="3" fontId="6" fillId="33" borderId="10" xfId="59" applyNumberFormat="1" applyFont="1" applyFill="1" applyBorder="1" applyAlignment="1">
      <alignment horizontal="center"/>
      <protection/>
    </xf>
    <xf numFmtId="0" fontId="6" fillId="0" borderId="0" xfId="107" applyFont="1">
      <alignment/>
      <protection/>
    </xf>
    <xf numFmtId="0" fontId="6" fillId="0" borderId="0" xfId="107" applyFont="1" applyAlignment="1">
      <alignment/>
      <protection/>
    </xf>
    <xf numFmtId="0" fontId="7" fillId="0" borderId="10" xfId="0" applyFont="1" applyBorder="1" applyAlignment="1">
      <alignment/>
    </xf>
    <xf numFmtId="0" fontId="6" fillId="33" borderId="12" xfId="108" applyFont="1" applyFill="1" applyBorder="1" applyAlignment="1">
      <alignment horizontal="center" wrapText="1"/>
      <protection/>
    </xf>
    <xf numFmtId="0" fontId="7" fillId="0" borderId="12" xfId="0" applyFont="1" applyBorder="1" applyAlignment="1">
      <alignment/>
    </xf>
    <xf numFmtId="0" fontId="4" fillId="0" borderId="0" xfId="95" applyFont="1" applyBorder="1">
      <alignment/>
      <protection/>
    </xf>
    <xf numFmtId="0" fontId="7" fillId="0" borderId="0" xfId="0" applyFont="1" applyBorder="1" applyAlignment="1">
      <alignment/>
    </xf>
    <xf numFmtId="166" fontId="7" fillId="0" borderId="0" xfId="42" applyNumberFormat="1" applyFont="1" applyBorder="1" applyAlignment="1">
      <alignment/>
    </xf>
    <xf numFmtId="0" fontId="5" fillId="0" borderId="0" xfId="95" applyFont="1" applyBorder="1">
      <alignment/>
      <protection/>
    </xf>
    <xf numFmtId="0" fontId="7" fillId="34" borderId="0" xfId="0" applyFont="1" applyFill="1" applyBorder="1" applyAlignment="1">
      <alignment horizontal="center"/>
    </xf>
    <xf numFmtId="0" fontId="6" fillId="0" borderId="0" xfId="107" applyFont="1" applyBorder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34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6" fillId="0" borderId="0" xfId="107" applyFont="1" applyBorder="1" applyAlignment="1">
      <alignment wrapText="1"/>
      <protection/>
    </xf>
    <xf numFmtId="0" fontId="7" fillId="0" borderId="0" xfId="0" applyFont="1" applyAlignment="1">
      <alignment horizontal="center"/>
    </xf>
    <xf numFmtId="166" fontId="7" fillId="0" borderId="0" xfId="42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165" fontId="7" fillId="0" borderId="0" xfId="0" applyNumberFormat="1" applyFont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6" fontId="7" fillId="0" borderId="0" xfId="42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6" fontId="7" fillId="0" borderId="10" xfId="42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66" fontId="7" fillId="0" borderId="0" xfId="42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95" applyFont="1" applyAlignment="1">
      <alignment horizontal="left"/>
      <protection/>
    </xf>
    <xf numFmtId="0" fontId="5" fillId="0" borderId="0" xfId="95" applyFont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3" fontId="5" fillId="33" borderId="15" xfId="60" applyNumberFormat="1" applyFont="1" applyFill="1" applyBorder="1" applyAlignment="1">
      <alignment horizontal="center"/>
      <protection/>
    </xf>
    <xf numFmtId="166" fontId="5" fillId="33" borderId="15" xfId="42" applyNumberFormat="1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164" fontId="0" fillId="0" borderId="10" xfId="116" applyNumberFormat="1" applyFont="1" applyBorder="1" applyAlignment="1">
      <alignment/>
    </xf>
    <xf numFmtId="0" fontId="9" fillId="0" borderId="0" xfId="0" applyFont="1" applyAlignment="1">
      <alignment/>
    </xf>
    <xf numFmtId="3" fontId="0" fillId="0" borderId="10" xfId="42" applyNumberFormat="1" applyFont="1" applyBorder="1" applyAlignment="1">
      <alignment/>
    </xf>
    <xf numFmtId="164" fontId="0" fillId="0" borderId="0" xfId="116" applyNumberFormat="1" applyFont="1" applyBorder="1" applyAlignment="1">
      <alignment/>
    </xf>
    <xf numFmtId="165" fontId="0" fillId="0" borderId="10" xfId="116" applyNumberFormat="1" applyFont="1" applyBorder="1" applyAlignment="1">
      <alignment/>
    </xf>
    <xf numFmtId="3" fontId="9" fillId="35" borderId="16" xfId="42" applyNumberFormat="1" applyFont="1" applyFill="1" applyBorder="1" applyAlignment="1">
      <alignment horizontal="center"/>
    </xf>
    <xf numFmtId="164" fontId="9" fillId="35" borderId="16" xfId="116" applyNumberFormat="1" applyFont="1" applyFill="1" applyBorder="1" applyAlignment="1">
      <alignment horizontal="center"/>
    </xf>
    <xf numFmtId="1" fontId="6" fillId="36" borderId="10" xfId="89" applyNumberFormat="1" applyFont="1" applyFill="1" applyBorder="1" applyAlignment="1">
      <alignment horizontal="center" wrapText="1"/>
      <protection/>
    </xf>
    <xf numFmtId="1" fontId="6" fillId="36" borderId="10" xfId="48" applyNumberFormat="1" applyFont="1" applyFill="1" applyBorder="1" applyAlignment="1">
      <alignment horizontal="center"/>
      <protection/>
    </xf>
    <xf numFmtId="1" fontId="7" fillId="36" borderId="10" xfId="0" applyNumberFormat="1" applyFont="1" applyFill="1" applyBorder="1" applyAlignment="1">
      <alignment horizontal="right"/>
    </xf>
    <xf numFmtId="1" fontId="6" fillId="36" borderId="10" xfId="91" applyNumberFormat="1" applyFont="1" applyFill="1" applyBorder="1" applyAlignment="1">
      <alignment horizontal="center" wrapText="1"/>
      <protection/>
    </xf>
    <xf numFmtId="1" fontId="6" fillId="36" borderId="10" xfId="50" applyNumberFormat="1" applyFont="1" applyFill="1" applyBorder="1" applyAlignment="1">
      <alignment horizontal="center"/>
      <protection/>
    </xf>
    <xf numFmtId="10" fontId="7" fillId="37" borderId="10" xfId="42" applyNumberFormat="1" applyFont="1" applyFill="1" applyBorder="1" applyAlignment="1">
      <alignment horizontal="right"/>
    </xf>
    <xf numFmtId="10" fontId="7" fillId="38" borderId="10" xfId="42" applyNumberFormat="1" applyFont="1" applyFill="1" applyBorder="1" applyAlignment="1">
      <alignment horizontal="right"/>
    </xf>
    <xf numFmtId="10" fontId="7" fillId="39" borderId="10" xfId="42" applyNumberFormat="1" applyFont="1" applyFill="1" applyBorder="1" applyAlignment="1">
      <alignment horizontal="right"/>
    </xf>
    <xf numFmtId="10" fontId="7" fillId="40" borderId="10" xfId="42" applyNumberFormat="1" applyFont="1" applyFill="1" applyBorder="1" applyAlignment="1">
      <alignment horizontal="right"/>
    </xf>
    <xf numFmtId="10" fontId="7" fillId="36" borderId="10" xfId="42" applyNumberFormat="1" applyFont="1" applyFill="1" applyBorder="1" applyAlignment="1">
      <alignment horizontal="right"/>
    </xf>
    <xf numFmtId="164" fontId="7" fillId="0" borderId="10" xfId="42" applyNumberFormat="1" applyFont="1" applyBorder="1" applyAlignment="1">
      <alignment horizontal="right"/>
    </xf>
    <xf numFmtId="164" fontId="7" fillId="0" borderId="10" xfId="42" applyNumberFormat="1" applyFont="1" applyFill="1" applyBorder="1" applyAlignment="1">
      <alignment horizontal="right"/>
    </xf>
    <xf numFmtId="0" fontId="7" fillId="36" borderId="0" xfId="0" applyFont="1" applyFill="1" applyBorder="1" applyAlignment="1">
      <alignment wrapText="1"/>
    </xf>
    <xf numFmtId="0" fontId="7" fillId="36" borderId="13" xfId="0" applyFont="1" applyFill="1" applyBorder="1" applyAlignment="1">
      <alignment wrapText="1"/>
    </xf>
    <xf numFmtId="0" fontId="7" fillId="36" borderId="12" xfId="0" applyFont="1" applyFill="1" applyBorder="1" applyAlignment="1">
      <alignment/>
    </xf>
    <xf numFmtId="166" fontId="7" fillId="36" borderId="10" xfId="42" applyNumberFormat="1" applyFont="1" applyFill="1" applyBorder="1" applyAlignment="1">
      <alignment horizontal="right"/>
    </xf>
    <xf numFmtId="165" fontId="7" fillId="36" borderId="10" xfId="0" applyNumberFormat="1" applyFont="1" applyFill="1" applyBorder="1" applyAlignment="1">
      <alignment horizontal="right"/>
    </xf>
    <xf numFmtId="164" fontId="7" fillId="36" borderId="10" xfId="42" applyNumberFormat="1" applyFont="1" applyFill="1" applyBorder="1" applyAlignment="1">
      <alignment horizontal="right"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wrapText="1"/>
    </xf>
    <xf numFmtId="0" fontId="7" fillId="36" borderId="13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41" borderId="0" xfId="0" applyFont="1" applyFill="1" applyAlignment="1">
      <alignment wrapText="1"/>
    </xf>
    <xf numFmtId="0" fontId="7" fillId="41" borderId="13" xfId="0" applyFont="1" applyFill="1" applyBorder="1" applyAlignment="1">
      <alignment/>
    </xf>
    <xf numFmtId="0" fontId="7" fillId="41" borderId="10" xfId="0" applyFont="1" applyFill="1" applyBorder="1" applyAlignment="1">
      <alignment/>
    </xf>
    <xf numFmtId="166" fontId="7" fillId="41" borderId="10" xfId="42" applyNumberFormat="1" applyFont="1" applyFill="1" applyBorder="1" applyAlignment="1">
      <alignment horizontal="right"/>
    </xf>
    <xf numFmtId="165" fontId="7" fillId="41" borderId="10" xfId="0" applyNumberFormat="1" applyFont="1" applyFill="1" applyBorder="1" applyAlignment="1">
      <alignment horizontal="right"/>
    </xf>
    <xf numFmtId="1" fontId="7" fillId="41" borderId="10" xfId="0" applyNumberFormat="1" applyFont="1" applyFill="1" applyBorder="1" applyAlignment="1">
      <alignment horizontal="right"/>
    </xf>
    <xf numFmtId="0" fontId="7" fillId="41" borderId="0" xfId="0" applyFont="1" applyFill="1" applyAlignment="1">
      <alignment/>
    </xf>
    <xf numFmtId="0" fontId="7" fillId="37" borderId="0" xfId="0" applyFont="1" applyFill="1" applyAlignment="1">
      <alignment wrapText="1"/>
    </xf>
    <xf numFmtId="0" fontId="7" fillId="37" borderId="13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166" fontId="7" fillId="37" borderId="10" xfId="42" applyNumberFormat="1" applyFont="1" applyFill="1" applyBorder="1" applyAlignment="1">
      <alignment horizontal="right"/>
    </xf>
    <xf numFmtId="165" fontId="7" fillId="37" borderId="10" xfId="0" applyNumberFormat="1" applyFont="1" applyFill="1" applyBorder="1" applyAlignment="1">
      <alignment horizontal="right"/>
    </xf>
    <xf numFmtId="1" fontId="7" fillId="37" borderId="10" xfId="0" applyNumberFormat="1" applyFont="1" applyFill="1" applyBorder="1" applyAlignment="1">
      <alignment horizontal="right"/>
    </xf>
    <xf numFmtId="0" fontId="7" fillId="37" borderId="0" xfId="0" applyFont="1" applyFill="1" applyAlignment="1">
      <alignment/>
    </xf>
    <xf numFmtId="0" fontId="7" fillId="37" borderId="16" xfId="0" applyFont="1" applyFill="1" applyBorder="1" applyAlignment="1">
      <alignment/>
    </xf>
    <xf numFmtId="166" fontId="7" fillId="37" borderId="16" xfId="42" applyNumberFormat="1" applyFont="1" applyFill="1" applyBorder="1" applyAlignment="1">
      <alignment horizontal="right"/>
    </xf>
    <xf numFmtId="165" fontId="7" fillId="37" borderId="16" xfId="0" applyNumberFormat="1" applyFont="1" applyFill="1" applyBorder="1" applyAlignment="1">
      <alignment horizontal="right"/>
    </xf>
    <xf numFmtId="1" fontId="7" fillId="37" borderId="16" xfId="0" applyNumberFormat="1" applyFont="1" applyFill="1" applyBorder="1" applyAlignment="1">
      <alignment horizontal="right"/>
    </xf>
    <xf numFmtId="0" fontId="7" fillId="36" borderId="17" xfId="0" applyFont="1" applyFill="1" applyBorder="1" applyAlignment="1">
      <alignment wrapText="1"/>
    </xf>
    <xf numFmtId="0" fontId="7" fillId="36" borderId="18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166" fontId="7" fillId="36" borderId="19" xfId="42" applyNumberFormat="1" applyFont="1" applyFill="1" applyBorder="1" applyAlignment="1">
      <alignment horizontal="right"/>
    </xf>
    <xf numFmtId="165" fontId="7" fillId="36" borderId="19" xfId="0" applyNumberFormat="1" applyFont="1" applyFill="1" applyBorder="1" applyAlignment="1">
      <alignment horizontal="right"/>
    </xf>
    <xf numFmtId="1" fontId="7" fillId="36" borderId="19" xfId="0" applyNumberFormat="1" applyFont="1" applyFill="1" applyBorder="1" applyAlignment="1">
      <alignment horizontal="right"/>
    </xf>
    <xf numFmtId="164" fontId="7" fillId="36" borderId="10" xfId="0" applyNumberFormat="1" applyFont="1" applyFill="1" applyBorder="1" applyAlignment="1">
      <alignment horizontal="right"/>
    </xf>
    <xf numFmtId="164" fontId="7" fillId="41" borderId="10" xfId="0" applyNumberFormat="1" applyFont="1" applyFill="1" applyBorder="1" applyAlignment="1">
      <alignment horizontal="right"/>
    </xf>
    <xf numFmtId="164" fontId="7" fillId="37" borderId="10" xfId="0" applyNumberFormat="1" applyFont="1" applyFill="1" applyBorder="1" applyAlignment="1">
      <alignment horizontal="right"/>
    </xf>
    <xf numFmtId="164" fontId="6" fillId="37" borderId="10" xfId="0" applyNumberFormat="1" applyFont="1" applyFill="1" applyBorder="1" applyAlignment="1">
      <alignment horizontal="right"/>
    </xf>
    <xf numFmtId="164" fontId="7" fillId="36" borderId="20" xfId="0" applyNumberFormat="1" applyFont="1" applyFill="1" applyBorder="1" applyAlignment="1">
      <alignment horizontal="right"/>
    </xf>
    <xf numFmtId="164" fontId="7" fillId="37" borderId="21" xfId="0" applyNumberFormat="1" applyFont="1" applyFill="1" applyBorder="1" applyAlignment="1">
      <alignment horizontal="right"/>
    </xf>
    <xf numFmtId="164" fontId="6" fillId="37" borderId="21" xfId="0" applyNumberFormat="1" applyFont="1" applyFill="1" applyBorder="1" applyAlignment="1">
      <alignment horizontal="right"/>
    </xf>
    <xf numFmtId="164" fontId="7" fillId="41" borderId="10" xfId="42" applyNumberFormat="1" applyFont="1" applyFill="1" applyBorder="1" applyAlignment="1">
      <alignment horizontal="right"/>
    </xf>
    <xf numFmtId="164" fontId="7" fillId="37" borderId="10" xfId="42" applyNumberFormat="1" applyFont="1" applyFill="1" applyBorder="1" applyAlignment="1">
      <alignment horizontal="right"/>
    </xf>
    <xf numFmtId="164" fontId="7" fillId="36" borderId="19" xfId="42" applyNumberFormat="1" applyFont="1" applyFill="1" applyBorder="1" applyAlignment="1">
      <alignment horizontal="right"/>
    </xf>
    <xf numFmtId="164" fontId="7" fillId="36" borderId="18" xfId="42" applyNumberFormat="1" applyFont="1" applyFill="1" applyBorder="1" applyAlignment="1">
      <alignment horizontal="right"/>
    </xf>
    <xf numFmtId="164" fontId="7" fillId="37" borderId="16" xfId="42" applyNumberFormat="1" applyFont="1" applyFill="1" applyBorder="1" applyAlignment="1">
      <alignment horizontal="right"/>
    </xf>
    <xf numFmtId="164" fontId="7" fillId="42" borderId="10" xfId="42" applyNumberFormat="1" applyFont="1" applyFill="1" applyBorder="1" applyAlignment="1">
      <alignment horizontal="right"/>
    </xf>
    <xf numFmtId="164" fontId="7" fillId="43" borderId="10" xfId="42" applyNumberFormat="1" applyFont="1" applyFill="1" applyBorder="1" applyAlignment="1">
      <alignment horizontal="right"/>
    </xf>
    <xf numFmtId="164" fontId="7" fillId="43" borderId="16" xfId="42" applyNumberFormat="1" applyFont="1" applyFill="1" applyBorder="1" applyAlignment="1">
      <alignment horizontal="right"/>
    </xf>
    <xf numFmtId="164" fontId="7" fillId="36" borderId="16" xfId="42" applyNumberFormat="1" applyFont="1" applyFill="1" applyBorder="1" applyAlignment="1">
      <alignment horizontal="right"/>
    </xf>
    <xf numFmtId="164" fontId="7" fillId="36" borderId="13" xfId="42" applyNumberFormat="1" applyFont="1" applyFill="1" applyBorder="1" applyAlignment="1">
      <alignment horizontal="right"/>
    </xf>
    <xf numFmtId="166" fontId="9" fillId="35" borderId="11" xfId="42" applyNumberFormat="1" applyFont="1" applyFill="1" applyBorder="1" applyAlignment="1">
      <alignment horizontal="center" wrapText="1"/>
    </xf>
    <xf numFmtId="166" fontId="9" fillId="35" borderId="12" xfId="42" applyNumberFormat="1" applyFont="1" applyFill="1" applyBorder="1" applyAlignment="1">
      <alignment horizontal="center" wrapText="1"/>
    </xf>
    <xf numFmtId="0" fontId="6" fillId="0" borderId="0" xfId="107" applyFont="1" applyAlignment="1">
      <alignment horizontal="left"/>
      <protection/>
    </xf>
    <xf numFmtId="3" fontId="6" fillId="33" borderId="11" xfId="55" applyNumberFormat="1" applyFont="1" applyFill="1" applyBorder="1" applyAlignment="1">
      <alignment horizontal="center" wrapText="1"/>
      <protection/>
    </xf>
    <xf numFmtId="3" fontId="6" fillId="33" borderId="12" xfId="55" applyNumberFormat="1" applyFont="1" applyFill="1" applyBorder="1" applyAlignment="1">
      <alignment horizontal="center" wrapText="1"/>
      <protection/>
    </xf>
    <xf numFmtId="3" fontId="5" fillId="33" borderId="11" xfId="64" applyNumberFormat="1" applyFont="1" applyFill="1" applyBorder="1" applyAlignment="1">
      <alignment horizontal="center"/>
      <protection/>
    </xf>
    <xf numFmtId="3" fontId="5" fillId="33" borderId="15" xfId="64" applyNumberFormat="1" applyFont="1" applyFill="1" applyBorder="1" applyAlignment="1">
      <alignment horizontal="center"/>
      <protection/>
    </xf>
    <xf numFmtId="166" fontId="6" fillId="33" borderId="11" xfId="70" applyNumberFormat="1" applyFont="1" applyFill="1" applyBorder="1" applyAlignment="1">
      <alignment horizontal="center" wrapText="1"/>
      <protection/>
    </xf>
    <xf numFmtId="166" fontId="6" fillId="33" borderId="12" xfId="70" applyNumberFormat="1" applyFont="1" applyFill="1" applyBorder="1" applyAlignment="1">
      <alignment horizontal="center" wrapText="1"/>
      <protection/>
    </xf>
    <xf numFmtId="166" fontId="6" fillId="33" borderId="11" xfId="46" applyNumberFormat="1" applyFont="1" applyFill="1" applyBorder="1" applyAlignment="1">
      <alignment horizontal="center" wrapText="1"/>
      <protection/>
    </xf>
    <xf numFmtId="166" fontId="6" fillId="33" borderId="12" xfId="46" applyNumberFormat="1" applyFont="1" applyFill="1" applyBorder="1" applyAlignment="1">
      <alignment horizontal="center" wrapText="1"/>
      <protection/>
    </xf>
    <xf numFmtId="165" fontId="5" fillId="33" borderId="11" xfId="92" applyNumberFormat="1" applyFont="1" applyFill="1" applyBorder="1" applyAlignment="1">
      <alignment horizontal="center"/>
      <protection/>
    </xf>
    <xf numFmtId="165" fontId="7" fillId="0" borderId="12" xfId="92" applyNumberFormat="1" applyFont="1" applyBorder="1" applyAlignment="1">
      <alignment horizontal="center"/>
      <protection/>
    </xf>
    <xf numFmtId="166" fontId="5" fillId="33" borderId="11" xfId="52" applyNumberFormat="1" applyFont="1" applyFill="1" applyBorder="1" applyAlignment="1">
      <alignment horizontal="center"/>
      <protection/>
    </xf>
    <xf numFmtId="166" fontId="5" fillId="33" borderId="15" xfId="52" applyNumberFormat="1" applyFont="1" applyFill="1" applyBorder="1" applyAlignment="1">
      <alignment horizontal="center"/>
      <protection/>
    </xf>
    <xf numFmtId="166" fontId="5" fillId="33" borderId="12" xfId="52" applyNumberFormat="1" applyFont="1" applyFill="1" applyBorder="1" applyAlignment="1">
      <alignment horizontal="center"/>
      <protection/>
    </xf>
    <xf numFmtId="3" fontId="5" fillId="33" borderId="11" xfId="60" applyNumberFormat="1" applyFont="1" applyFill="1" applyBorder="1" applyAlignment="1">
      <alignment horizontal="center"/>
      <protection/>
    </xf>
    <xf numFmtId="3" fontId="5" fillId="33" borderId="15" xfId="60" applyNumberFormat="1" applyFont="1" applyFill="1" applyBorder="1" applyAlignment="1">
      <alignment horizontal="center"/>
      <protection/>
    </xf>
    <xf numFmtId="3" fontId="5" fillId="33" borderId="12" xfId="60" applyNumberFormat="1" applyFont="1" applyFill="1" applyBorder="1" applyAlignment="1">
      <alignment horizontal="center"/>
      <protection/>
    </xf>
    <xf numFmtId="3" fontId="6" fillId="33" borderId="11" xfId="53" applyNumberFormat="1" applyFont="1" applyFill="1" applyBorder="1" applyAlignment="1">
      <alignment horizontal="center" wrapText="1"/>
      <protection/>
    </xf>
    <xf numFmtId="3" fontId="6" fillId="33" borderId="12" xfId="53" applyNumberFormat="1" applyFont="1" applyFill="1" applyBorder="1" applyAlignment="1">
      <alignment horizontal="center" wrapText="1"/>
      <protection/>
    </xf>
    <xf numFmtId="0" fontId="7" fillId="0" borderId="0" xfId="107" applyFont="1" applyAlignment="1">
      <alignment horizontal="left"/>
      <protection/>
    </xf>
    <xf numFmtId="0" fontId="8" fillId="0" borderId="0" xfId="81" applyFont="1" applyBorder="1" applyAlignment="1" applyProtection="1">
      <alignment horizontal="left"/>
      <protection/>
    </xf>
    <xf numFmtId="2" fontId="5" fillId="33" borderId="11" xfId="52" applyNumberFormat="1" applyFont="1" applyFill="1" applyBorder="1" applyAlignment="1">
      <alignment horizontal="center" wrapText="1"/>
      <protection/>
    </xf>
    <xf numFmtId="2" fontId="5" fillId="33" borderId="15" xfId="52" applyNumberFormat="1" applyFont="1" applyFill="1" applyBorder="1" applyAlignment="1">
      <alignment horizontal="center" wrapText="1"/>
      <protection/>
    </xf>
    <xf numFmtId="2" fontId="5" fillId="33" borderId="12" xfId="52" applyNumberFormat="1" applyFont="1" applyFill="1" applyBorder="1" applyAlignment="1">
      <alignment horizontal="center" wrapText="1"/>
      <protection/>
    </xf>
    <xf numFmtId="166" fontId="5" fillId="33" borderId="11" xfId="42" applyNumberFormat="1" applyFont="1" applyFill="1" applyBorder="1" applyAlignment="1">
      <alignment horizontal="center"/>
    </xf>
    <xf numFmtId="166" fontId="5" fillId="33" borderId="15" xfId="42" applyNumberFormat="1" applyFont="1" applyFill="1" applyBorder="1" applyAlignment="1">
      <alignment horizontal="center"/>
    </xf>
    <xf numFmtId="166" fontId="5" fillId="33" borderId="12" xfId="42" applyNumberFormat="1" applyFont="1" applyFill="1" applyBorder="1" applyAlignment="1">
      <alignment horizontal="center"/>
    </xf>
    <xf numFmtId="165" fontId="5" fillId="33" borderId="12" xfId="92" applyNumberFormat="1" applyFont="1" applyFill="1" applyBorder="1" applyAlignment="1">
      <alignment horizontal="center"/>
      <protection/>
    </xf>
    <xf numFmtId="3" fontId="6" fillId="33" borderId="11" xfId="49" applyNumberFormat="1" applyFont="1" applyFill="1" applyBorder="1" applyAlignment="1">
      <alignment horizontal="center" wrapText="1"/>
      <protection/>
    </xf>
    <xf numFmtId="3" fontId="6" fillId="33" borderId="12" xfId="49" applyNumberFormat="1" applyFont="1" applyFill="1" applyBorder="1" applyAlignment="1">
      <alignment horizontal="center" wrapText="1"/>
      <protection/>
    </xf>
    <xf numFmtId="9" fontId="6" fillId="33" borderId="11" xfId="56" applyNumberFormat="1" applyFont="1" applyFill="1" applyBorder="1" applyAlignment="1">
      <alignment horizontal="center" wrapText="1"/>
      <protection/>
    </xf>
    <xf numFmtId="9" fontId="6" fillId="33" borderId="12" xfId="56" applyNumberFormat="1" applyFont="1" applyFill="1" applyBorder="1" applyAlignment="1">
      <alignment horizontal="center" wrapText="1"/>
      <protection/>
    </xf>
    <xf numFmtId="3" fontId="6" fillId="33" borderId="11" xfId="57" applyNumberFormat="1" applyFont="1" applyFill="1" applyBorder="1" applyAlignment="1">
      <alignment horizontal="center" wrapText="1"/>
      <protection/>
    </xf>
    <xf numFmtId="3" fontId="6" fillId="33" borderId="12" xfId="57" applyNumberFormat="1" applyFont="1" applyFill="1" applyBorder="1" applyAlignment="1">
      <alignment horizontal="center" wrapText="1"/>
      <protection/>
    </xf>
    <xf numFmtId="3" fontId="6" fillId="33" borderId="11" xfId="58" applyNumberFormat="1" applyFont="1" applyFill="1" applyBorder="1" applyAlignment="1">
      <alignment horizontal="center" wrapText="1"/>
      <protection/>
    </xf>
    <xf numFmtId="3" fontId="6" fillId="33" borderId="12" xfId="58" applyNumberFormat="1" applyFont="1" applyFill="1" applyBorder="1" applyAlignment="1">
      <alignment horizontal="center" wrapText="1"/>
      <protection/>
    </xf>
    <xf numFmtId="3" fontId="6" fillId="33" borderId="11" xfId="59" applyNumberFormat="1" applyFont="1" applyFill="1" applyBorder="1" applyAlignment="1">
      <alignment horizontal="center" wrapText="1"/>
      <protection/>
    </xf>
    <xf numFmtId="3" fontId="6" fillId="33" borderId="12" xfId="59" applyNumberFormat="1" applyFont="1" applyFill="1" applyBorder="1" applyAlignment="1">
      <alignment horizontal="center" wrapText="1"/>
      <protection/>
    </xf>
    <xf numFmtId="2" fontId="6" fillId="33" borderId="15" xfId="70" applyNumberFormat="1" applyFont="1" applyFill="1" applyBorder="1" applyAlignment="1">
      <alignment horizontal="center" wrapText="1"/>
      <protection/>
    </xf>
    <xf numFmtId="2" fontId="6" fillId="33" borderId="12" xfId="70" applyNumberFormat="1" applyFont="1" applyFill="1" applyBorder="1" applyAlignment="1">
      <alignment horizontal="center" wrapText="1"/>
      <protection/>
    </xf>
    <xf numFmtId="2" fontId="6" fillId="33" borderId="11" xfId="46" applyNumberFormat="1" applyFont="1" applyFill="1" applyBorder="1" applyAlignment="1">
      <alignment horizontal="center" wrapText="1"/>
      <protection/>
    </xf>
    <xf numFmtId="2" fontId="6" fillId="33" borderId="12" xfId="46" applyNumberFormat="1" applyFont="1" applyFill="1" applyBorder="1" applyAlignment="1">
      <alignment horizontal="center" wrapText="1"/>
      <protection/>
    </xf>
    <xf numFmtId="3" fontId="6" fillId="33" borderId="11" xfId="47" applyNumberFormat="1" applyFont="1" applyFill="1" applyBorder="1" applyAlignment="1">
      <alignment horizontal="center" wrapText="1"/>
      <protection/>
    </xf>
    <xf numFmtId="3" fontId="6" fillId="33" borderId="12" xfId="47" applyNumberFormat="1" applyFont="1" applyFill="1" applyBorder="1" applyAlignment="1">
      <alignment horizontal="center" wrapText="1"/>
      <protection/>
    </xf>
    <xf numFmtId="2" fontId="6" fillId="33" borderId="11" xfId="70" applyNumberFormat="1" applyFont="1" applyFill="1" applyBorder="1" applyAlignment="1">
      <alignment horizontal="center" wrapText="1"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4" xfId="67"/>
    <cellStyle name="Comma 5" xfId="68"/>
    <cellStyle name="Comma 6" xfId="69"/>
    <cellStyle name="Comma 7" xfId="70"/>
    <cellStyle name="Comma 8" xfId="71"/>
    <cellStyle name="Comma 9" xfId="72"/>
    <cellStyle name="Currency" xfId="73"/>
    <cellStyle name="Currency [0]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rmal 10" xfId="85"/>
    <cellStyle name="Normal 11" xfId="86"/>
    <cellStyle name="Normal 12" xfId="87"/>
    <cellStyle name="Normal 13" xfId="88"/>
    <cellStyle name="Normal 14" xfId="89"/>
    <cellStyle name="Normal 15" xfId="90"/>
    <cellStyle name="Normal 16" xfId="91"/>
    <cellStyle name="Normal 17" xfId="92"/>
    <cellStyle name="Normal 18" xfId="93"/>
    <cellStyle name="Normal 19" xfId="94"/>
    <cellStyle name="Normal 2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0" xfId="107"/>
    <cellStyle name="Normal 4" xfId="108"/>
    <cellStyle name="Normal 5" xfId="109"/>
    <cellStyle name="Normal 6" xfId="110"/>
    <cellStyle name="Normal 7" xfId="111"/>
    <cellStyle name="Normal 8" xfId="112"/>
    <cellStyle name="Normal 9" xfId="113"/>
    <cellStyle name="Note" xfId="114"/>
    <cellStyle name="Output" xfId="115"/>
    <cellStyle name="Percent" xfId="116"/>
    <cellStyle name="Percent 10" xfId="117"/>
    <cellStyle name="Percent 11" xfId="118"/>
    <cellStyle name="Percent 12" xfId="119"/>
    <cellStyle name="Percent 13" xfId="120"/>
    <cellStyle name="Percent 14" xfId="121"/>
    <cellStyle name="Percent 15" xfId="122"/>
    <cellStyle name="Percent 16" xfId="123"/>
    <cellStyle name="Percent 17" xfId="124"/>
    <cellStyle name="Percent 18" xfId="125"/>
    <cellStyle name="Percent 19" xfId="126"/>
    <cellStyle name="Percent 2" xfId="127"/>
    <cellStyle name="Percent 20" xfId="128"/>
    <cellStyle name="Percent 21" xfId="129"/>
    <cellStyle name="Percent 22" xfId="130"/>
    <cellStyle name="Percent 23" xfId="131"/>
    <cellStyle name="Percent 24" xfId="132"/>
    <cellStyle name="Percent 25" xfId="133"/>
    <cellStyle name="Percent 26" xfId="134"/>
    <cellStyle name="Percent 27" xfId="135"/>
    <cellStyle name="Percent 28" xfId="136"/>
    <cellStyle name="Percent 29" xfId="137"/>
    <cellStyle name="Percent 3" xfId="138"/>
    <cellStyle name="Percent 30" xfId="139"/>
    <cellStyle name="Percent 4" xfId="140"/>
    <cellStyle name="Percent 5" xfId="141"/>
    <cellStyle name="Percent 6" xfId="142"/>
    <cellStyle name="Percent 7" xfId="143"/>
    <cellStyle name="Percent 8" xfId="144"/>
    <cellStyle name="Percent 9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loridastudentfinancialaidsg.org/pdf/bf_brochure.pdf" TargetMode="External" /><Relationship Id="rId2" Type="http://schemas.openxmlformats.org/officeDocument/2006/relationships/hyperlink" Target="http://www.fldoe.org/eias/dataweb/database_0708/st163_1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loridastudentfinancialaidsg.org/pdf/bf_brochure.pdf" TargetMode="External" /><Relationship Id="rId2" Type="http://schemas.openxmlformats.org/officeDocument/2006/relationships/hyperlink" Target="http://www.fldoe.org/eias/dataweb/database_0708/st163_1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loridastudentfinancialaidsg.org/pdf/bf_brochure.pdf" TargetMode="External" /><Relationship Id="rId2" Type="http://schemas.openxmlformats.org/officeDocument/2006/relationships/hyperlink" Target="http://www.fldoe.org/eias/dataweb/database_0708/st163_1.pdf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F18" sqref="F18"/>
    </sheetView>
  </sheetViews>
  <sheetFormatPr defaultColWidth="9.140625" defaultRowHeight="15"/>
  <cols>
    <col min="1" max="1" width="8.57421875" style="70" customWidth="1"/>
    <col min="2" max="2" width="6.00390625" style="16" customWidth="1"/>
    <col min="3" max="3" width="8.7109375" style="60" bestFit="1" customWidth="1"/>
    <col min="4" max="4" width="7.00390625" style="58" bestFit="1" customWidth="1"/>
    <col min="5" max="5" width="7.421875" style="58" bestFit="1" customWidth="1"/>
    <col min="6" max="6" width="8.00390625" style="58" customWidth="1"/>
    <col min="7" max="7" width="9.00390625" style="58" bestFit="1" customWidth="1"/>
    <col min="8" max="8" width="8.00390625" style="58" customWidth="1"/>
    <col min="9" max="9" width="7.00390625" style="58" bestFit="1" customWidth="1"/>
    <col min="10" max="10" width="9.57421875" style="58" customWidth="1"/>
    <col min="11" max="11" width="7.28125" style="64" customWidth="1"/>
    <col min="12" max="12" width="7.140625" style="64" customWidth="1"/>
    <col min="13" max="13" width="7.7109375" style="64" customWidth="1"/>
    <col min="14" max="14" width="7.28125" style="64" customWidth="1"/>
    <col min="15" max="15" width="7.7109375" style="64" customWidth="1"/>
    <col min="16" max="16" width="7.28125" style="64" bestFit="1" customWidth="1"/>
    <col min="17" max="17" width="9.7109375" style="64" bestFit="1" customWidth="1"/>
    <col min="18" max="18" width="9.7109375" style="64" customWidth="1"/>
    <col min="19" max="20" width="8.7109375" style="64" customWidth="1"/>
    <col min="21" max="22" width="8.57421875" style="64" customWidth="1"/>
    <col min="23" max="24" width="8.28125" style="64" customWidth="1"/>
    <col min="25" max="28" width="8.00390625" style="64" customWidth="1"/>
    <col min="29" max="29" width="8.421875" style="64" bestFit="1" customWidth="1"/>
    <col min="30" max="30" width="8.140625" style="64" customWidth="1"/>
    <col min="31" max="31" width="8.421875" style="64" bestFit="1" customWidth="1"/>
    <col min="32" max="16384" width="8.8515625" style="16" customWidth="1"/>
  </cols>
  <sheetData>
    <row r="1" ht="13.5">
      <c r="A1" s="68" t="s">
        <v>56</v>
      </c>
    </row>
    <row r="2" ht="13.5">
      <c r="A2" s="69" t="s">
        <v>16</v>
      </c>
    </row>
    <row r="3" spans="2:31" ht="13.5">
      <c r="B3" s="54"/>
      <c r="C3" s="55"/>
      <c r="D3" s="56"/>
      <c r="E3" s="56"/>
      <c r="F3" s="56"/>
      <c r="G3" s="56"/>
      <c r="H3" s="56"/>
      <c r="I3" s="156" t="s">
        <v>20</v>
      </c>
      <c r="J3" s="157"/>
      <c r="K3" s="158" t="s">
        <v>21</v>
      </c>
      <c r="L3" s="159"/>
      <c r="M3" s="159"/>
      <c r="N3" s="159"/>
      <c r="O3" s="159"/>
      <c r="P3" s="160"/>
      <c r="Q3" s="161" t="s">
        <v>22</v>
      </c>
      <c r="R3" s="162"/>
      <c r="S3" s="162"/>
      <c r="T3" s="162"/>
      <c r="U3" s="162"/>
      <c r="V3" s="162"/>
      <c r="W3" s="162"/>
      <c r="X3" s="162"/>
      <c r="Y3" s="162"/>
      <c r="Z3" s="162"/>
      <c r="AA3" s="163"/>
      <c r="AB3" s="72"/>
      <c r="AC3" s="150" t="s">
        <v>12</v>
      </c>
      <c r="AD3" s="151"/>
      <c r="AE3" s="151"/>
    </row>
    <row r="4" spans="2:31" ht="69">
      <c r="B4" s="54"/>
      <c r="C4" s="152" t="s">
        <v>32</v>
      </c>
      <c r="D4" s="153"/>
      <c r="E4" s="145" t="s">
        <v>59</v>
      </c>
      <c r="F4" s="146"/>
      <c r="G4" s="145" t="s">
        <v>61</v>
      </c>
      <c r="H4" s="146"/>
      <c r="I4" s="3" t="s">
        <v>33</v>
      </c>
      <c r="J4" s="4" t="s">
        <v>34</v>
      </c>
      <c r="K4" s="154" t="s">
        <v>49</v>
      </c>
      <c r="L4" s="155"/>
      <c r="M4" s="19" t="s">
        <v>50</v>
      </c>
      <c r="N4" s="82" t="s">
        <v>18</v>
      </c>
      <c r="O4" s="20" t="s">
        <v>51</v>
      </c>
      <c r="P4" s="85" t="s">
        <v>19</v>
      </c>
      <c r="Q4" s="164" t="s">
        <v>53</v>
      </c>
      <c r="R4" s="165"/>
      <c r="S4" s="148" t="s">
        <v>52</v>
      </c>
      <c r="T4" s="149"/>
      <c r="U4" s="22" t="s">
        <v>57</v>
      </c>
      <c r="V4" s="22"/>
      <c r="W4" s="23" t="s">
        <v>54</v>
      </c>
      <c r="X4" s="23"/>
      <c r="Y4" s="24" t="s">
        <v>55</v>
      </c>
      <c r="Z4" s="24"/>
      <c r="AA4" s="25" t="s">
        <v>58</v>
      </c>
      <c r="AB4" s="25"/>
      <c r="AC4" s="26" t="s">
        <v>23</v>
      </c>
      <c r="AD4" s="27" t="s">
        <v>24</v>
      </c>
      <c r="AE4" s="26" t="s">
        <v>25</v>
      </c>
    </row>
    <row r="5" spans="1:31" ht="54.75">
      <c r="A5" s="18" t="s">
        <v>30</v>
      </c>
      <c r="B5" s="9" t="s">
        <v>35</v>
      </c>
      <c r="C5" s="8" t="s">
        <v>0</v>
      </c>
      <c r="D5" s="10" t="s">
        <v>17</v>
      </c>
      <c r="E5" s="80" t="s">
        <v>0</v>
      </c>
      <c r="F5" s="81" t="s">
        <v>17</v>
      </c>
      <c r="G5" s="81" t="s">
        <v>0</v>
      </c>
      <c r="H5" s="81" t="s">
        <v>17</v>
      </c>
      <c r="I5" s="11" t="s">
        <v>1</v>
      </c>
      <c r="J5" s="12" t="s">
        <v>1</v>
      </c>
      <c r="K5" s="28" t="s">
        <v>0</v>
      </c>
      <c r="L5" s="29" t="s">
        <v>17</v>
      </c>
      <c r="M5" s="30" t="s">
        <v>0</v>
      </c>
      <c r="N5" s="83" t="s">
        <v>1</v>
      </c>
      <c r="O5" s="31" t="s">
        <v>0</v>
      </c>
      <c r="P5" s="86" t="s">
        <v>1</v>
      </c>
      <c r="Q5" s="32" t="s">
        <v>0</v>
      </c>
      <c r="R5" s="21" t="s">
        <v>62</v>
      </c>
      <c r="S5" s="33" t="s">
        <v>0</v>
      </c>
      <c r="T5" s="21" t="s">
        <v>62</v>
      </c>
      <c r="U5" s="34" t="s">
        <v>0</v>
      </c>
      <c r="V5" s="21" t="s">
        <v>62</v>
      </c>
      <c r="W5" s="35" t="s">
        <v>0</v>
      </c>
      <c r="X5" s="21" t="s">
        <v>62</v>
      </c>
      <c r="Y5" s="36" t="s">
        <v>0</v>
      </c>
      <c r="Z5" s="21" t="s">
        <v>62</v>
      </c>
      <c r="AA5" s="37" t="s">
        <v>0</v>
      </c>
      <c r="AB5" s="21" t="s">
        <v>62</v>
      </c>
      <c r="AC5" s="26" t="s">
        <v>0</v>
      </c>
      <c r="AD5" s="26" t="s">
        <v>0</v>
      </c>
      <c r="AE5" s="26" t="s">
        <v>0</v>
      </c>
    </row>
    <row r="6" spans="1:31" ht="14.25">
      <c r="A6" s="71" t="s">
        <v>44</v>
      </c>
      <c r="B6" s="40" t="s">
        <v>2</v>
      </c>
      <c r="C6" s="62">
        <v>3646</v>
      </c>
      <c r="D6" s="59">
        <v>1.9305407738047962</v>
      </c>
      <c r="E6" s="74">
        <v>3429</v>
      </c>
      <c r="F6" s="75">
        <f>E6/$E$27</f>
        <v>0.024022698612862547</v>
      </c>
      <c r="G6" s="79">
        <f>C6-E6</f>
        <v>217</v>
      </c>
      <c r="H6" s="75">
        <f>G6/C6</f>
        <v>0.059517279210093255</v>
      </c>
      <c r="I6" s="59">
        <v>3.218492333901197</v>
      </c>
      <c r="J6" s="59">
        <v>3.0692575145308614</v>
      </c>
      <c r="K6" s="62">
        <v>2111</v>
      </c>
      <c r="L6" s="59">
        <v>57.89906747120131</v>
      </c>
      <c r="M6" s="62">
        <v>2109</v>
      </c>
      <c r="N6" s="84">
        <v>531.4414414414421</v>
      </c>
      <c r="O6" s="62">
        <v>2111</v>
      </c>
      <c r="P6" s="84">
        <v>547.1766935101845</v>
      </c>
      <c r="Q6" s="62">
        <v>2078.9999999999977</v>
      </c>
      <c r="R6" s="87">
        <f>Q6/C6</f>
        <v>0.5702139330773444</v>
      </c>
      <c r="S6" s="62">
        <v>3038.999999999999</v>
      </c>
      <c r="T6" s="88">
        <f>S6/C6</f>
        <v>0.8335161821173886</v>
      </c>
      <c r="U6" s="62">
        <v>3205.0000000000045</v>
      </c>
      <c r="V6" s="89">
        <f>U6/C6</f>
        <v>0.8790455293472311</v>
      </c>
      <c r="W6" s="62">
        <v>1452.9999999999989</v>
      </c>
      <c r="X6" s="90">
        <f>W6/C6</f>
        <v>0.3985189248491494</v>
      </c>
      <c r="Y6" s="62">
        <v>486.0000000000016</v>
      </c>
      <c r="Z6" s="91">
        <f>Y6/C6</f>
        <v>0.13329676357652265</v>
      </c>
      <c r="AA6" s="62">
        <v>313.00000000000017</v>
      </c>
      <c r="AB6" s="87">
        <f>AA6/C6</f>
        <v>0.0858475041140977</v>
      </c>
      <c r="AC6" s="62">
        <v>2550</v>
      </c>
      <c r="AD6" s="62">
        <v>226</v>
      </c>
      <c r="AE6" s="62">
        <v>661</v>
      </c>
    </row>
    <row r="7" spans="1:31" ht="14.25">
      <c r="A7" s="71"/>
      <c r="B7" s="40" t="s">
        <v>3</v>
      </c>
      <c r="C7" s="62">
        <v>6034</v>
      </c>
      <c r="D7" s="59">
        <v>3.194976146225491</v>
      </c>
      <c r="E7" s="74">
        <v>5465</v>
      </c>
      <c r="F7" s="75">
        <f aca="true" t="shared" si="0" ref="F7:F25">E7/$E$27</f>
        <v>0.038286394843771894</v>
      </c>
      <c r="G7" s="79">
        <f aca="true" t="shared" si="1" ref="G7:G25">C7-E7</f>
        <v>569</v>
      </c>
      <c r="H7" s="75">
        <f aca="true" t="shared" si="2" ref="H7:H25">G7/C7</f>
        <v>0.09429897248922771</v>
      </c>
      <c r="I7" s="59">
        <v>3.0888522964509386</v>
      </c>
      <c r="J7" s="59">
        <v>2.932672500835836</v>
      </c>
      <c r="K7" s="62">
        <v>2842</v>
      </c>
      <c r="L7" s="59">
        <v>47.09976798143852</v>
      </c>
      <c r="M7" s="62">
        <v>2841</v>
      </c>
      <c r="N7" s="84">
        <v>526.9060190073925</v>
      </c>
      <c r="O7" s="62">
        <v>2840</v>
      </c>
      <c r="P7" s="84">
        <v>530.7394366197208</v>
      </c>
      <c r="Q7" s="62">
        <v>2733.000000000003</v>
      </c>
      <c r="R7" s="87">
        <f aca="true" t="shared" si="3" ref="R7:R25">Q7/C7</f>
        <v>0.4529333775273456</v>
      </c>
      <c r="S7" s="62">
        <v>4575.999999999998</v>
      </c>
      <c r="T7" s="88">
        <f aca="true" t="shared" si="4" ref="T7:T25">S7/C7</f>
        <v>0.7583692409678485</v>
      </c>
      <c r="U7" s="62">
        <v>4908.999999999996</v>
      </c>
      <c r="V7" s="89">
        <f aca="true" t="shared" si="5" ref="V7:V25">U7/C7</f>
        <v>0.8135565130924753</v>
      </c>
      <c r="W7" s="62">
        <v>2973.9999999999945</v>
      </c>
      <c r="X7" s="90">
        <f aca="true" t="shared" si="6" ref="X7:X25">W7/C7</f>
        <v>0.49287371561153376</v>
      </c>
      <c r="Y7" s="62">
        <v>1120</v>
      </c>
      <c r="Z7" s="91">
        <f aca="true" t="shared" si="7" ref="Z7:Z25">Y7/C7</f>
        <v>0.18561484918793503</v>
      </c>
      <c r="AA7" s="62">
        <v>751.9999999999982</v>
      </c>
      <c r="AB7" s="87">
        <f aca="true" t="shared" si="8" ref="AB7:AB25">AA7/C7</f>
        <v>0.12462711302618465</v>
      </c>
      <c r="AC7" s="62">
        <v>3980</v>
      </c>
      <c r="AD7" s="62">
        <v>591</v>
      </c>
      <c r="AE7" s="62">
        <v>1138</v>
      </c>
    </row>
    <row r="8" spans="1:31" ht="14.25">
      <c r="A8" s="71"/>
      <c r="B8" s="40" t="s">
        <v>4</v>
      </c>
      <c r="C8" s="62">
        <v>14225</v>
      </c>
      <c r="D8" s="59">
        <v>7.532074192916409</v>
      </c>
      <c r="E8" s="74">
        <v>12446</v>
      </c>
      <c r="F8" s="75">
        <f t="shared" si="0"/>
        <v>0.0871934986689085</v>
      </c>
      <c r="G8" s="79">
        <f t="shared" si="1"/>
        <v>1779</v>
      </c>
      <c r="H8" s="75">
        <f t="shared" si="2"/>
        <v>0.1250615114235501</v>
      </c>
      <c r="I8" s="59">
        <v>2.9870882750337895</v>
      </c>
      <c r="J8" s="59">
        <v>2.8194787235548056</v>
      </c>
      <c r="K8" s="62">
        <v>5807</v>
      </c>
      <c r="L8" s="59">
        <v>40.82249560632689</v>
      </c>
      <c r="M8" s="62">
        <v>5798</v>
      </c>
      <c r="N8" s="84">
        <v>519.1583304587783</v>
      </c>
      <c r="O8" s="62">
        <v>5803</v>
      </c>
      <c r="P8" s="84">
        <v>519.981044287435</v>
      </c>
      <c r="Q8" s="62">
        <v>5225.000000000003</v>
      </c>
      <c r="R8" s="87">
        <f t="shared" si="3"/>
        <v>0.3673110720562392</v>
      </c>
      <c r="S8" s="62">
        <v>9814.99999999997</v>
      </c>
      <c r="T8" s="88">
        <f t="shared" si="4"/>
        <v>0.689982425307555</v>
      </c>
      <c r="U8" s="62">
        <v>11059.000000000005</v>
      </c>
      <c r="V8" s="89">
        <f t="shared" si="5"/>
        <v>0.7774340949033396</v>
      </c>
      <c r="W8" s="62">
        <v>7979.000000000027</v>
      </c>
      <c r="X8" s="90">
        <f t="shared" si="6"/>
        <v>0.5609138840070318</v>
      </c>
      <c r="Y8" s="62">
        <v>3340.0000000000086</v>
      </c>
      <c r="Z8" s="91">
        <f t="shared" si="7"/>
        <v>0.23479789103690746</v>
      </c>
      <c r="AA8" s="62">
        <v>2015.0000000000036</v>
      </c>
      <c r="AB8" s="87">
        <f t="shared" si="8"/>
        <v>0.14165202108963118</v>
      </c>
      <c r="AC8" s="62">
        <v>8009</v>
      </c>
      <c r="AD8" s="62">
        <v>2034</v>
      </c>
      <c r="AE8" s="62">
        <v>3489</v>
      </c>
    </row>
    <row r="9" spans="1:31" ht="14.25">
      <c r="A9" s="71"/>
      <c r="B9" s="40" t="s">
        <v>5</v>
      </c>
      <c r="C9" s="62">
        <v>50326</v>
      </c>
      <c r="D9" s="59">
        <v>26.647393028661593</v>
      </c>
      <c r="E9" s="74">
        <v>41531</v>
      </c>
      <c r="F9" s="75">
        <f t="shared" si="0"/>
        <v>0.2909555835785344</v>
      </c>
      <c r="G9" s="79">
        <f t="shared" si="1"/>
        <v>8795</v>
      </c>
      <c r="H9" s="75">
        <f t="shared" si="2"/>
        <v>0.17476056114135835</v>
      </c>
      <c r="I9" s="59">
        <v>2.9097197985848924</v>
      </c>
      <c r="J9" s="59">
        <v>2.7317782071282966</v>
      </c>
      <c r="K9" s="62">
        <v>17924</v>
      </c>
      <c r="L9" s="59">
        <v>35.61578508127012</v>
      </c>
      <c r="M9" s="62">
        <v>17910</v>
      </c>
      <c r="N9" s="84">
        <v>516.2942490228933</v>
      </c>
      <c r="O9" s="62">
        <v>17915</v>
      </c>
      <c r="P9" s="84">
        <v>512.2428132849584</v>
      </c>
      <c r="Q9" s="62">
        <v>15025.999999999924</v>
      </c>
      <c r="R9" s="87">
        <f t="shared" si="3"/>
        <v>0.2985733020704988</v>
      </c>
      <c r="S9" s="62">
        <v>31098.999999999945</v>
      </c>
      <c r="T9" s="88">
        <f t="shared" si="4"/>
        <v>0.6179509597424779</v>
      </c>
      <c r="U9" s="62">
        <v>36226.99999999985</v>
      </c>
      <c r="V9" s="89">
        <f t="shared" si="5"/>
        <v>0.7198466001669087</v>
      </c>
      <c r="W9" s="62">
        <v>30555.999999999753</v>
      </c>
      <c r="X9" s="90">
        <f t="shared" si="6"/>
        <v>0.6071613082700742</v>
      </c>
      <c r="Y9" s="62">
        <v>14370.000000000038</v>
      </c>
      <c r="Z9" s="91">
        <f t="shared" si="7"/>
        <v>0.28553829034693873</v>
      </c>
      <c r="AA9" s="62">
        <v>8844.999999999996</v>
      </c>
      <c r="AB9" s="87">
        <f t="shared" si="8"/>
        <v>0.1757540833763859</v>
      </c>
      <c r="AC9" s="62">
        <v>23448</v>
      </c>
      <c r="AD9" s="62">
        <v>10798</v>
      </c>
      <c r="AE9" s="62">
        <v>13676</v>
      </c>
    </row>
    <row r="10" spans="1:31" ht="14.25">
      <c r="A10" s="71"/>
      <c r="B10" s="40" t="s">
        <v>6</v>
      </c>
      <c r="C10" s="62">
        <v>114628</v>
      </c>
      <c r="D10" s="59">
        <v>60.69501585839171</v>
      </c>
      <c r="E10" s="74">
        <v>79869</v>
      </c>
      <c r="F10" s="75">
        <f t="shared" si="0"/>
        <v>0.5595418242959227</v>
      </c>
      <c r="G10" s="79">
        <f t="shared" si="1"/>
        <v>34759</v>
      </c>
      <c r="H10" s="75">
        <f t="shared" si="2"/>
        <v>0.3032330669644415</v>
      </c>
      <c r="I10" s="59">
        <v>2.9248826731238835</v>
      </c>
      <c r="J10" s="59">
        <v>2.6537226498765327</v>
      </c>
      <c r="K10" s="62">
        <v>35586</v>
      </c>
      <c r="L10" s="59">
        <v>31.04477091112119</v>
      </c>
      <c r="M10" s="62">
        <v>35554</v>
      </c>
      <c r="N10" s="84">
        <v>525.6947178939092</v>
      </c>
      <c r="O10" s="62">
        <v>35563</v>
      </c>
      <c r="P10" s="84">
        <v>519.5467199055217</v>
      </c>
      <c r="Q10" s="62">
        <v>30833.999999999574</v>
      </c>
      <c r="R10" s="87">
        <f t="shared" si="3"/>
        <v>0.26899186935128916</v>
      </c>
      <c r="S10" s="62">
        <v>62162.00000000128</v>
      </c>
      <c r="T10" s="88">
        <f t="shared" si="4"/>
        <v>0.5422933314722518</v>
      </c>
      <c r="U10" s="62">
        <v>73107.00000000106</v>
      </c>
      <c r="V10" s="89">
        <f t="shared" si="5"/>
        <v>0.6377761105489153</v>
      </c>
      <c r="W10" s="62">
        <v>62111.0000000008</v>
      </c>
      <c r="X10" s="90">
        <f t="shared" si="6"/>
        <v>0.5418484140000768</v>
      </c>
      <c r="Y10" s="62">
        <v>30556.000000000633</v>
      </c>
      <c r="Z10" s="91">
        <f t="shared" si="7"/>
        <v>0.2665666329343671</v>
      </c>
      <c r="AA10" s="62">
        <v>18664.999999999938</v>
      </c>
      <c r="AB10" s="87">
        <f t="shared" si="8"/>
        <v>0.16283107094252658</v>
      </c>
      <c r="AC10" s="62">
        <v>55825</v>
      </c>
      <c r="AD10" s="62">
        <v>30192</v>
      </c>
      <c r="AE10" s="62">
        <v>23294</v>
      </c>
    </row>
    <row r="11" spans="1:31" ht="27">
      <c r="A11" s="71" t="s">
        <v>7</v>
      </c>
      <c r="B11" s="40" t="s">
        <v>2</v>
      </c>
      <c r="C11" s="62">
        <v>676</v>
      </c>
      <c r="D11" s="59">
        <v>0.35793899152277625</v>
      </c>
      <c r="E11" s="74">
        <v>654</v>
      </c>
      <c r="F11" s="75">
        <f t="shared" si="0"/>
        <v>0.004581757040773435</v>
      </c>
      <c r="G11" s="79">
        <f t="shared" si="1"/>
        <v>22</v>
      </c>
      <c r="H11" s="75">
        <f t="shared" si="2"/>
        <v>0.03254437869822485</v>
      </c>
      <c r="I11" s="59">
        <v>3.1986411411411417</v>
      </c>
      <c r="J11" s="59">
        <v>3.0949865384615403</v>
      </c>
      <c r="K11" s="62">
        <v>420</v>
      </c>
      <c r="L11" s="59">
        <v>62.1301775147929</v>
      </c>
      <c r="M11" s="62">
        <v>420</v>
      </c>
      <c r="N11" s="84">
        <v>502.07142857142844</v>
      </c>
      <c r="O11" s="62">
        <v>420</v>
      </c>
      <c r="P11" s="84">
        <v>503.9285714285717</v>
      </c>
      <c r="Q11" s="62">
        <v>299.00000000000006</v>
      </c>
      <c r="R11" s="87">
        <f t="shared" si="3"/>
        <v>0.4423076923076924</v>
      </c>
      <c r="S11" s="62">
        <v>536</v>
      </c>
      <c r="T11" s="88">
        <f t="shared" si="4"/>
        <v>0.7928994082840237</v>
      </c>
      <c r="U11" s="62">
        <v>617</v>
      </c>
      <c r="V11" s="89">
        <f t="shared" si="5"/>
        <v>0.9127218934911243</v>
      </c>
      <c r="W11" s="62">
        <v>370.9999999999999</v>
      </c>
      <c r="X11" s="90">
        <f t="shared" si="6"/>
        <v>0.5488165680473371</v>
      </c>
      <c r="Y11" s="62">
        <v>135.99999999999994</v>
      </c>
      <c r="Z11" s="91">
        <f t="shared" si="7"/>
        <v>0.20118343195266264</v>
      </c>
      <c r="AA11" s="62">
        <v>50.00000000000005</v>
      </c>
      <c r="AB11" s="87">
        <f t="shared" si="8"/>
        <v>0.07396449704142019</v>
      </c>
      <c r="AC11" s="62">
        <v>353</v>
      </c>
      <c r="AD11" s="62">
        <v>112</v>
      </c>
      <c r="AE11" s="62">
        <v>180</v>
      </c>
    </row>
    <row r="12" spans="1:31" ht="14.25">
      <c r="A12" s="71"/>
      <c r="B12" s="40" t="s">
        <v>3</v>
      </c>
      <c r="C12" s="62">
        <v>602</v>
      </c>
      <c r="D12" s="59">
        <v>0.3187563208531232</v>
      </c>
      <c r="E12" s="74">
        <v>545</v>
      </c>
      <c r="F12" s="75">
        <f t="shared" si="0"/>
        <v>0.0038181308673111954</v>
      </c>
      <c r="G12" s="79">
        <f t="shared" si="1"/>
        <v>57</v>
      </c>
      <c r="H12" s="75">
        <f t="shared" si="2"/>
        <v>0.0946843853820598</v>
      </c>
      <c r="I12" s="59">
        <v>3.038345890410961</v>
      </c>
      <c r="J12" s="59">
        <v>2.919984551495017</v>
      </c>
      <c r="K12" s="62">
        <v>291</v>
      </c>
      <c r="L12" s="59">
        <v>48.33887043189369</v>
      </c>
      <c r="M12" s="62">
        <v>290</v>
      </c>
      <c r="N12" s="84">
        <v>484.7586206896552</v>
      </c>
      <c r="O12" s="62">
        <v>291</v>
      </c>
      <c r="P12" s="84">
        <v>494.4329896907217</v>
      </c>
      <c r="Q12" s="62">
        <v>213.00000000000006</v>
      </c>
      <c r="R12" s="87">
        <f t="shared" si="3"/>
        <v>0.3538205980066446</v>
      </c>
      <c r="S12" s="62">
        <v>422.9999999999999</v>
      </c>
      <c r="T12" s="88">
        <f t="shared" si="4"/>
        <v>0.7026578073089699</v>
      </c>
      <c r="U12" s="62">
        <v>517.0000000000002</v>
      </c>
      <c r="V12" s="89">
        <f t="shared" si="5"/>
        <v>0.8588039867109638</v>
      </c>
      <c r="W12" s="62">
        <v>364.0000000000001</v>
      </c>
      <c r="X12" s="90">
        <f t="shared" si="6"/>
        <v>0.6046511627906979</v>
      </c>
      <c r="Y12" s="62">
        <v>151.9999999999999</v>
      </c>
      <c r="Z12" s="91">
        <f t="shared" si="7"/>
        <v>0.2524916943521593</v>
      </c>
      <c r="AA12" s="62">
        <v>59.99999999999999</v>
      </c>
      <c r="AB12" s="87">
        <f t="shared" si="8"/>
        <v>0.09966777408637872</v>
      </c>
      <c r="AC12" s="62">
        <v>264</v>
      </c>
      <c r="AD12" s="62">
        <v>94</v>
      </c>
      <c r="AE12" s="62">
        <v>225</v>
      </c>
    </row>
    <row r="13" spans="1:31" ht="14.25">
      <c r="A13" s="71"/>
      <c r="B13" s="40" t="s">
        <v>4</v>
      </c>
      <c r="C13" s="62">
        <v>1159</v>
      </c>
      <c r="D13" s="59">
        <v>0.6136853419747007</v>
      </c>
      <c r="E13" s="74">
        <v>1015</v>
      </c>
      <c r="F13" s="75">
        <f t="shared" si="0"/>
        <v>0.007110830881322684</v>
      </c>
      <c r="G13" s="79">
        <f t="shared" si="1"/>
        <v>144</v>
      </c>
      <c r="H13" s="75">
        <f t="shared" si="2"/>
        <v>0.12424503882657463</v>
      </c>
      <c r="I13" s="59">
        <v>2.992364620938631</v>
      </c>
      <c r="J13" s="59">
        <v>2.8465782911944166</v>
      </c>
      <c r="K13" s="62">
        <v>502</v>
      </c>
      <c r="L13" s="59">
        <v>43.31320103537532</v>
      </c>
      <c r="M13" s="62">
        <v>502</v>
      </c>
      <c r="N13" s="84">
        <v>487.50996015936255</v>
      </c>
      <c r="O13" s="62">
        <v>501</v>
      </c>
      <c r="P13" s="84">
        <v>494.57085828343315</v>
      </c>
      <c r="Q13" s="62">
        <v>352.99999999999983</v>
      </c>
      <c r="R13" s="87">
        <f t="shared" si="3"/>
        <v>0.3045729076790335</v>
      </c>
      <c r="S13" s="62">
        <v>749.0000000000003</v>
      </c>
      <c r="T13" s="88">
        <f t="shared" si="4"/>
        <v>0.6462467644521142</v>
      </c>
      <c r="U13" s="62">
        <v>936.0000000000001</v>
      </c>
      <c r="V13" s="89">
        <f t="shared" si="5"/>
        <v>0.8075927523727352</v>
      </c>
      <c r="W13" s="62">
        <v>747.9999999999986</v>
      </c>
      <c r="X13" s="90">
        <f t="shared" si="6"/>
        <v>0.6453839516824837</v>
      </c>
      <c r="Y13" s="62">
        <v>345.00000000000045</v>
      </c>
      <c r="Z13" s="91">
        <f t="shared" si="7"/>
        <v>0.29767040552200213</v>
      </c>
      <c r="AA13" s="62">
        <v>160.00000000000006</v>
      </c>
      <c r="AB13" s="87">
        <f t="shared" si="8"/>
        <v>0.13805004314063854</v>
      </c>
      <c r="AC13" s="62">
        <v>426</v>
      </c>
      <c r="AD13" s="62">
        <v>263</v>
      </c>
      <c r="AE13" s="62">
        <v>426</v>
      </c>
    </row>
    <row r="14" spans="1:31" ht="14.25">
      <c r="A14" s="71"/>
      <c r="B14" s="40" t="s">
        <v>5</v>
      </c>
      <c r="C14" s="62">
        <v>4919</v>
      </c>
      <c r="D14" s="59">
        <v>2.604588608432746</v>
      </c>
      <c r="E14" s="74">
        <v>4154</v>
      </c>
      <c r="F14" s="75">
        <f t="shared" si="0"/>
        <v>0.029101863528093037</v>
      </c>
      <c r="G14" s="79">
        <f t="shared" si="1"/>
        <v>765</v>
      </c>
      <c r="H14" s="75">
        <f t="shared" si="2"/>
        <v>0.15551941451514537</v>
      </c>
      <c r="I14" s="59">
        <v>2.8991059688581298</v>
      </c>
      <c r="J14" s="59">
        <v>2.7538833128331346</v>
      </c>
      <c r="K14" s="62">
        <v>1929</v>
      </c>
      <c r="L14" s="59">
        <v>39.215287660093516</v>
      </c>
      <c r="M14" s="62">
        <v>1928</v>
      </c>
      <c r="N14" s="84">
        <v>482.14211618257343</v>
      </c>
      <c r="O14" s="62">
        <v>1927</v>
      </c>
      <c r="P14" s="84">
        <v>489.94810586403804</v>
      </c>
      <c r="Q14" s="62">
        <v>1350.0000000000023</v>
      </c>
      <c r="R14" s="87">
        <f t="shared" si="3"/>
        <v>0.27444602561496284</v>
      </c>
      <c r="S14" s="62">
        <v>2901.000000000005</v>
      </c>
      <c r="T14" s="88">
        <f t="shared" si="4"/>
        <v>0.5897540150437091</v>
      </c>
      <c r="U14" s="62">
        <v>3764.999999999992</v>
      </c>
      <c r="V14" s="89">
        <f t="shared" si="5"/>
        <v>0.7653994714372824</v>
      </c>
      <c r="W14" s="62">
        <v>3204.999999999993</v>
      </c>
      <c r="X14" s="90">
        <f t="shared" si="6"/>
        <v>0.6515551941451501</v>
      </c>
      <c r="Y14" s="62">
        <v>1642.000000000002</v>
      </c>
      <c r="Z14" s="91">
        <f t="shared" si="7"/>
        <v>0.3338076844887176</v>
      </c>
      <c r="AA14" s="62">
        <v>756.9999999999989</v>
      </c>
      <c r="AB14" s="87">
        <f t="shared" si="8"/>
        <v>0.1538930676966861</v>
      </c>
      <c r="AC14" s="62">
        <v>1512</v>
      </c>
      <c r="AD14" s="62">
        <v>1286</v>
      </c>
      <c r="AE14" s="62">
        <v>1956</v>
      </c>
    </row>
    <row r="15" spans="1:31" ht="14.25">
      <c r="A15" s="71"/>
      <c r="B15" s="40" t="s">
        <v>6</v>
      </c>
      <c r="C15" s="62">
        <v>181503</v>
      </c>
      <c r="D15" s="59">
        <v>96.10503073721665</v>
      </c>
      <c r="E15" s="74">
        <v>136372</v>
      </c>
      <c r="F15" s="75">
        <f t="shared" si="0"/>
        <v>0.9553874176824997</v>
      </c>
      <c r="G15" s="79">
        <f t="shared" si="1"/>
        <v>45131</v>
      </c>
      <c r="H15" s="75">
        <f t="shared" si="2"/>
        <v>0.2486515374401525</v>
      </c>
      <c r="I15" s="59">
        <v>2.9368995704901457</v>
      </c>
      <c r="J15" s="59">
        <v>2.6998077614292213</v>
      </c>
      <c r="K15" s="62">
        <v>61128</v>
      </c>
      <c r="L15" s="59">
        <v>33.67878216888977</v>
      </c>
      <c r="M15" s="62">
        <v>61072</v>
      </c>
      <c r="N15" s="84">
        <v>524.6178281372811</v>
      </c>
      <c r="O15" s="62">
        <v>61093</v>
      </c>
      <c r="P15" s="84">
        <v>520.2866122141621</v>
      </c>
      <c r="Q15" s="62">
        <v>53682.00000000128</v>
      </c>
      <c r="R15" s="87">
        <f t="shared" si="3"/>
        <v>0.29576370638502547</v>
      </c>
      <c r="S15" s="62">
        <v>106081.99999999994</v>
      </c>
      <c r="T15" s="88">
        <f t="shared" si="4"/>
        <v>0.5844641686363308</v>
      </c>
      <c r="U15" s="62">
        <v>122672.00000000067</v>
      </c>
      <c r="V15" s="89">
        <f t="shared" si="5"/>
        <v>0.6758676165132294</v>
      </c>
      <c r="W15" s="62">
        <v>100384.9999999999</v>
      </c>
      <c r="X15" s="90">
        <f t="shared" si="6"/>
        <v>0.5530762576927097</v>
      </c>
      <c r="Y15" s="62">
        <v>47596.99999999957</v>
      </c>
      <c r="Z15" s="91">
        <f t="shared" si="7"/>
        <v>0.26223808972854207</v>
      </c>
      <c r="AA15" s="62">
        <v>29562.999999999887</v>
      </c>
      <c r="AB15" s="87">
        <f t="shared" si="8"/>
        <v>0.16287885048731915</v>
      </c>
      <c r="AC15" s="62">
        <v>91257</v>
      </c>
      <c r="AD15" s="62">
        <v>42086</v>
      </c>
      <c r="AE15" s="62">
        <v>39471</v>
      </c>
    </row>
    <row r="16" spans="1:31" ht="27">
      <c r="A16" s="71" t="s">
        <v>8</v>
      </c>
      <c r="B16" s="40" t="s">
        <v>2</v>
      </c>
      <c r="C16" s="62">
        <v>1526</v>
      </c>
      <c r="D16" s="59">
        <v>0.808010208674196</v>
      </c>
      <c r="E16" s="74">
        <v>1472</v>
      </c>
      <c r="F16" s="75">
        <f t="shared" si="0"/>
        <v>0.010312456214095558</v>
      </c>
      <c r="G16" s="79">
        <f t="shared" si="1"/>
        <v>54</v>
      </c>
      <c r="H16" s="75">
        <f t="shared" si="2"/>
        <v>0.035386631716906945</v>
      </c>
      <c r="I16" s="59">
        <v>3.2228233713901933</v>
      </c>
      <c r="J16" s="59">
        <v>3.0912741617356967</v>
      </c>
      <c r="K16" s="62">
        <v>961</v>
      </c>
      <c r="L16" s="59">
        <v>62.975098296199214</v>
      </c>
      <c r="M16" s="62">
        <v>960</v>
      </c>
      <c r="N16" s="84">
        <v>528.2916666666665</v>
      </c>
      <c r="O16" s="62">
        <v>961</v>
      </c>
      <c r="P16" s="84">
        <v>562.4245577523417</v>
      </c>
      <c r="Q16" s="62">
        <v>936.0000000000005</v>
      </c>
      <c r="R16" s="87">
        <f t="shared" si="3"/>
        <v>0.613368283093054</v>
      </c>
      <c r="S16" s="62">
        <v>1290.999999999999</v>
      </c>
      <c r="T16" s="88">
        <f t="shared" si="4"/>
        <v>0.8460026212319784</v>
      </c>
      <c r="U16" s="62">
        <v>1398.9999999999977</v>
      </c>
      <c r="V16" s="89">
        <f t="shared" si="5"/>
        <v>0.9167758846657914</v>
      </c>
      <c r="W16" s="62">
        <v>560.9999999999993</v>
      </c>
      <c r="X16" s="90">
        <f t="shared" si="6"/>
        <v>0.36762778505897725</v>
      </c>
      <c r="Y16" s="62">
        <v>199.00000000000014</v>
      </c>
      <c r="Z16" s="91">
        <f t="shared" si="7"/>
        <v>0.13040629095674977</v>
      </c>
      <c r="AA16" s="62">
        <v>89.99999999999997</v>
      </c>
      <c r="AB16" s="87">
        <f t="shared" si="8"/>
        <v>0.05897771952817823</v>
      </c>
      <c r="AC16" s="62">
        <v>1077</v>
      </c>
      <c r="AD16" s="62">
        <v>137</v>
      </c>
      <c r="AE16" s="62">
        <v>253</v>
      </c>
    </row>
    <row r="17" spans="1:31" ht="14.25">
      <c r="A17" s="71"/>
      <c r="B17" s="40" t="s">
        <v>3</v>
      </c>
      <c r="C17" s="62">
        <v>1521</v>
      </c>
      <c r="D17" s="59">
        <v>0.8053627309262466</v>
      </c>
      <c r="E17" s="74">
        <v>1382</v>
      </c>
      <c r="F17" s="75">
        <f t="shared" si="0"/>
        <v>0.009681939190135911</v>
      </c>
      <c r="G17" s="79">
        <f t="shared" si="1"/>
        <v>139</v>
      </c>
      <c r="H17" s="75">
        <f t="shared" si="2"/>
        <v>0.09138724523339908</v>
      </c>
      <c r="I17" s="59">
        <v>3.0713842975206607</v>
      </c>
      <c r="J17" s="59">
        <v>2.91551996034369</v>
      </c>
      <c r="K17" s="62">
        <v>722</v>
      </c>
      <c r="L17" s="59">
        <v>47.46877054569362</v>
      </c>
      <c r="M17" s="62">
        <v>721</v>
      </c>
      <c r="N17" s="84">
        <v>534.8266296809986</v>
      </c>
      <c r="O17" s="62">
        <v>722</v>
      </c>
      <c r="P17" s="84">
        <v>555.1662049861491</v>
      </c>
      <c r="Q17" s="62">
        <v>804.9999999999986</v>
      </c>
      <c r="R17" s="87">
        <f t="shared" si="3"/>
        <v>0.5292570677186053</v>
      </c>
      <c r="S17" s="62">
        <v>1213.0000000000002</v>
      </c>
      <c r="T17" s="88">
        <f t="shared" si="4"/>
        <v>0.7975016436554899</v>
      </c>
      <c r="U17" s="62">
        <v>1331.000000000001</v>
      </c>
      <c r="V17" s="89">
        <f t="shared" si="5"/>
        <v>0.875082182774491</v>
      </c>
      <c r="W17" s="62">
        <v>665.0000000000003</v>
      </c>
      <c r="X17" s="90">
        <f t="shared" si="6"/>
        <v>0.43721236028928356</v>
      </c>
      <c r="Y17" s="62">
        <v>251.99999999999994</v>
      </c>
      <c r="Z17" s="91">
        <f t="shared" si="7"/>
        <v>0.16568047337278102</v>
      </c>
      <c r="AA17" s="62">
        <v>128.99999999999991</v>
      </c>
      <c r="AB17" s="87">
        <f t="shared" si="8"/>
        <v>0.08481262327416168</v>
      </c>
      <c r="AC17" s="62">
        <v>1068</v>
      </c>
      <c r="AD17" s="62">
        <v>172</v>
      </c>
      <c r="AE17" s="62">
        <v>220</v>
      </c>
    </row>
    <row r="18" spans="1:31" ht="14.25">
      <c r="A18" s="71"/>
      <c r="B18" s="40" t="s">
        <v>4</v>
      </c>
      <c r="C18" s="62">
        <v>3223</v>
      </c>
      <c r="D18" s="59">
        <v>1.706564156328266</v>
      </c>
      <c r="E18" s="74">
        <v>2914</v>
      </c>
      <c r="F18" s="75">
        <f t="shared" si="0"/>
        <v>0.020414740086871233</v>
      </c>
      <c r="G18" s="79">
        <f t="shared" si="1"/>
        <v>309</v>
      </c>
      <c r="H18" s="75">
        <f t="shared" si="2"/>
        <v>0.09587340986658392</v>
      </c>
      <c r="I18" s="59">
        <v>3.0219920133111486</v>
      </c>
      <c r="J18" s="59">
        <v>2.8455814245371833</v>
      </c>
      <c r="K18" s="62">
        <v>1480</v>
      </c>
      <c r="L18" s="59">
        <v>45.919950356810425</v>
      </c>
      <c r="M18" s="62">
        <v>1478</v>
      </c>
      <c r="N18" s="84">
        <v>518.5182679296347</v>
      </c>
      <c r="O18" s="62">
        <v>1479</v>
      </c>
      <c r="P18" s="84">
        <v>540.1014198782974</v>
      </c>
      <c r="Q18" s="62">
        <v>1444.9999999999982</v>
      </c>
      <c r="R18" s="87">
        <f t="shared" si="3"/>
        <v>0.4483400558485877</v>
      </c>
      <c r="S18" s="62">
        <v>2354.000000000001</v>
      </c>
      <c r="T18" s="88">
        <f t="shared" si="4"/>
        <v>0.7303754266211607</v>
      </c>
      <c r="U18" s="62">
        <v>2695.000000000004</v>
      </c>
      <c r="V18" s="89">
        <f t="shared" si="5"/>
        <v>0.8361774744027316</v>
      </c>
      <c r="W18" s="62">
        <v>1585.9999999999989</v>
      </c>
      <c r="X18" s="90">
        <f t="shared" si="6"/>
        <v>0.49208811666149516</v>
      </c>
      <c r="Y18" s="62">
        <v>671.9999999999998</v>
      </c>
      <c r="Z18" s="91">
        <f t="shared" si="7"/>
        <v>0.20850139621470673</v>
      </c>
      <c r="AA18" s="62">
        <v>314.0000000000003</v>
      </c>
      <c r="AB18" s="87">
        <f t="shared" si="8"/>
        <v>0.09742475954080058</v>
      </c>
      <c r="AC18" s="62">
        <v>1870</v>
      </c>
      <c r="AD18" s="62">
        <v>618</v>
      </c>
      <c r="AE18" s="62">
        <v>597</v>
      </c>
    </row>
    <row r="19" spans="1:31" ht="14.25">
      <c r="A19" s="71"/>
      <c r="B19" s="40" t="s">
        <v>5</v>
      </c>
      <c r="C19" s="62">
        <v>15654</v>
      </c>
      <c r="D19" s="59">
        <v>8.288723333280384</v>
      </c>
      <c r="E19" s="74">
        <v>13571</v>
      </c>
      <c r="F19" s="75">
        <f t="shared" si="0"/>
        <v>0.09507496146840409</v>
      </c>
      <c r="G19" s="79">
        <f t="shared" si="1"/>
        <v>2083</v>
      </c>
      <c r="H19" s="75">
        <f t="shared" si="2"/>
        <v>0.13306503130190367</v>
      </c>
      <c r="I19" s="59">
        <v>2.9460218988218876</v>
      </c>
      <c r="J19" s="59">
        <v>2.7677782264296784</v>
      </c>
      <c r="K19" s="62">
        <v>6186</v>
      </c>
      <c r="L19" s="59">
        <v>39.5170563434266</v>
      </c>
      <c r="M19" s="62">
        <v>6184</v>
      </c>
      <c r="N19" s="84">
        <v>513.6416558861582</v>
      </c>
      <c r="O19" s="62">
        <v>6181</v>
      </c>
      <c r="P19" s="84">
        <v>522.6710888205794</v>
      </c>
      <c r="Q19" s="62">
        <v>5669.999999999981</v>
      </c>
      <c r="R19" s="87">
        <f t="shared" si="3"/>
        <v>0.3622077424300486</v>
      </c>
      <c r="S19" s="62">
        <v>10427.000000000033</v>
      </c>
      <c r="T19" s="88">
        <f t="shared" si="4"/>
        <v>0.6660917337421766</v>
      </c>
      <c r="U19" s="62">
        <v>12335.999999999929</v>
      </c>
      <c r="V19" s="89">
        <f t="shared" si="5"/>
        <v>0.7880413951705589</v>
      </c>
      <c r="W19" s="62">
        <v>8808.000000000045</v>
      </c>
      <c r="X19" s="90">
        <f t="shared" si="6"/>
        <v>0.5626676887696465</v>
      </c>
      <c r="Y19" s="62">
        <v>4027.0000000000173</v>
      </c>
      <c r="Z19" s="91">
        <f t="shared" si="7"/>
        <v>0.25725054299220756</v>
      </c>
      <c r="AA19" s="62">
        <v>2034.0000000000075</v>
      </c>
      <c r="AB19" s="87">
        <f t="shared" si="8"/>
        <v>0.1299348409352247</v>
      </c>
      <c r="AC19" s="62">
        <v>7929</v>
      </c>
      <c r="AD19" s="62">
        <v>3724</v>
      </c>
      <c r="AE19" s="62">
        <v>3294</v>
      </c>
    </row>
    <row r="20" spans="1:31" ht="14.25">
      <c r="A20" s="71"/>
      <c r="B20" s="40" t="s">
        <v>6</v>
      </c>
      <c r="C20" s="62">
        <v>166935</v>
      </c>
      <c r="D20" s="59">
        <v>88.3913395707909</v>
      </c>
      <c r="E20" s="74">
        <v>123401</v>
      </c>
      <c r="F20" s="75">
        <f t="shared" si="0"/>
        <v>0.8645159030404932</v>
      </c>
      <c r="G20" s="79">
        <f t="shared" si="1"/>
        <v>43534</v>
      </c>
      <c r="H20" s="75">
        <f t="shared" si="2"/>
        <v>0.2607841375385629</v>
      </c>
      <c r="I20" s="59">
        <v>2.930771697279986</v>
      </c>
      <c r="J20" s="59">
        <v>2.6900206731791743</v>
      </c>
      <c r="K20" s="62">
        <v>54921</v>
      </c>
      <c r="L20" s="59">
        <v>32.899631593135055</v>
      </c>
      <c r="M20" s="62">
        <v>54869</v>
      </c>
      <c r="N20" s="84">
        <v>523.6054967285775</v>
      </c>
      <c r="O20" s="62">
        <v>54889</v>
      </c>
      <c r="P20" s="84">
        <v>516.7255734300088</v>
      </c>
      <c r="Q20" s="62">
        <v>47041.00000000054</v>
      </c>
      <c r="R20" s="87">
        <f t="shared" si="3"/>
        <v>0.2817923143738613</v>
      </c>
      <c r="S20" s="62">
        <v>95406.00000000146</v>
      </c>
      <c r="T20" s="88">
        <f t="shared" si="4"/>
        <v>0.571515859466268</v>
      </c>
      <c r="U20" s="62">
        <v>110745.99999999878</v>
      </c>
      <c r="V20" s="89">
        <f t="shared" si="5"/>
        <v>0.6634079132596447</v>
      </c>
      <c r="W20" s="62">
        <v>93452.99999999785</v>
      </c>
      <c r="X20" s="90">
        <f t="shared" si="6"/>
        <v>0.5598166951208425</v>
      </c>
      <c r="Y20" s="62">
        <v>44721.99999999972</v>
      </c>
      <c r="Z20" s="91">
        <f t="shared" si="7"/>
        <v>0.2679006799053507</v>
      </c>
      <c r="AA20" s="62">
        <v>28023.000000000433</v>
      </c>
      <c r="AB20" s="87">
        <f t="shared" si="8"/>
        <v>0.16786773294995316</v>
      </c>
      <c r="AC20" s="62">
        <v>81868</v>
      </c>
      <c r="AD20" s="62">
        <v>39190</v>
      </c>
      <c r="AE20" s="62">
        <v>37894</v>
      </c>
    </row>
    <row r="21" spans="1:31" ht="27">
      <c r="A21" s="71" t="s">
        <v>9</v>
      </c>
      <c r="B21" s="40" t="s">
        <v>2</v>
      </c>
      <c r="C21" s="62">
        <v>9301</v>
      </c>
      <c r="D21" s="59">
        <v>4.924838106735713</v>
      </c>
      <c r="E21" s="74">
        <v>8925</v>
      </c>
      <c r="F21" s="75">
        <f t="shared" si="0"/>
        <v>0.06252627154266499</v>
      </c>
      <c r="G21" s="79">
        <f t="shared" si="1"/>
        <v>376</v>
      </c>
      <c r="H21" s="75">
        <f t="shared" si="2"/>
        <v>0.0404257606708956</v>
      </c>
      <c r="I21" s="59">
        <v>3.2548415973377756</v>
      </c>
      <c r="J21" s="59">
        <v>3.128876722834306</v>
      </c>
      <c r="K21" s="62">
        <v>5681</v>
      </c>
      <c r="L21" s="59">
        <v>61.07945382216966</v>
      </c>
      <c r="M21" s="62">
        <v>5678</v>
      </c>
      <c r="N21" s="84">
        <v>549.7182106375473</v>
      </c>
      <c r="O21" s="62">
        <v>5678</v>
      </c>
      <c r="P21" s="84">
        <v>549.1106023247628</v>
      </c>
      <c r="Q21" s="62">
        <v>5203.000000000008</v>
      </c>
      <c r="R21" s="87">
        <f t="shared" si="3"/>
        <v>0.5594022148156121</v>
      </c>
      <c r="S21" s="62">
        <v>8007.999999999988</v>
      </c>
      <c r="T21" s="88">
        <f t="shared" si="4"/>
        <v>0.8609826900333285</v>
      </c>
      <c r="U21" s="62">
        <v>8336.999999999982</v>
      </c>
      <c r="V21" s="89">
        <f t="shared" si="5"/>
        <v>0.8963552306203615</v>
      </c>
      <c r="W21" s="62">
        <v>3924.000000000005</v>
      </c>
      <c r="X21" s="90">
        <f t="shared" si="6"/>
        <v>0.42189011934200676</v>
      </c>
      <c r="Y21" s="62">
        <v>1099</v>
      </c>
      <c r="Z21" s="91">
        <f t="shared" si="7"/>
        <v>0.11815933770562305</v>
      </c>
      <c r="AA21" s="62">
        <v>751.9999999999984</v>
      </c>
      <c r="AB21" s="87">
        <f t="shared" si="8"/>
        <v>0.08085152134179104</v>
      </c>
      <c r="AC21" s="62">
        <v>6257</v>
      </c>
      <c r="AD21" s="62">
        <v>1246</v>
      </c>
      <c r="AE21" s="62">
        <v>1363</v>
      </c>
    </row>
    <row r="22" spans="1:31" ht="14.25">
      <c r="A22" s="71"/>
      <c r="B22" s="40" t="s">
        <v>3</v>
      </c>
      <c r="C22" s="62">
        <v>4161</v>
      </c>
      <c r="D22" s="59">
        <v>2.2032309818435976</v>
      </c>
      <c r="E22" s="74">
        <v>3725</v>
      </c>
      <c r="F22" s="75">
        <f t="shared" si="0"/>
        <v>0.026096399047218718</v>
      </c>
      <c r="G22" s="79">
        <f t="shared" si="1"/>
        <v>436</v>
      </c>
      <c r="H22" s="75">
        <f t="shared" si="2"/>
        <v>0.10478250420571977</v>
      </c>
      <c r="I22" s="59">
        <v>3.085305930262142</v>
      </c>
      <c r="J22" s="59">
        <v>2.926768093855824</v>
      </c>
      <c r="K22" s="62">
        <v>1887</v>
      </c>
      <c r="L22" s="59">
        <v>45.34967555875991</v>
      </c>
      <c r="M22" s="62">
        <v>1885</v>
      </c>
      <c r="N22" s="84">
        <v>533.2891246684347</v>
      </c>
      <c r="O22" s="62">
        <v>1885</v>
      </c>
      <c r="P22" s="84">
        <v>536.1114058355435</v>
      </c>
      <c r="Q22" s="62">
        <v>1769.0000000000014</v>
      </c>
      <c r="R22" s="87">
        <f t="shared" si="3"/>
        <v>0.4251381879355927</v>
      </c>
      <c r="S22" s="62">
        <v>3109.9999999999986</v>
      </c>
      <c r="T22" s="88">
        <f t="shared" si="4"/>
        <v>0.7474164864215329</v>
      </c>
      <c r="U22" s="62">
        <v>3431.9999999999927</v>
      </c>
      <c r="V22" s="89">
        <f t="shared" si="5"/>
        <v>0.8248017303532788</v>
      </c>
      <c r="W22" s="62">
        <v>2191.0000000000027</v>
      </c>
      <c r="X22" s="90">
        <f t="shared" si="6"/>
        <v>0.5265561163181934</v>
      </c>
      <c r="Y22" s="62">
        <v>835.9999999999992</v>
      </c>
      <c r="Z22" s="91">
        <f t="shared" si="7"/>
        <v>0.20091324200913224</v>
      </c>
      <c r="AA22" s="62">
        <v>497.00000000000045</v>
      </c>
      <c r="AB22" s="87">
        <f t="shared" si="8"/>
        <v>0.11944244172074031</v>
      </c>
      <c r="AC22" s="62">
        <v>2427</v>
      </c>
      <c r="AD22" s="62">
        <v>900</v>
      </c>
      <c r="AE22" s="62">
        <v>625</v>
      </c>
    </row>
    <row r="23" spans="1:31" ht="14.25">
      <c r="A23" s="71"/>
      <c r="B23" s="40" t="s">
        <v>4</v>
      </c>
      <c r="C23" s="62">
        <v>6080</v>
      </c>
      <c r="D23" s="59">
        <v>3.2193329415066265</v>
      </c>
      <c r="E23" s="74">
        <v>5285</v>
      </c>
      <c r="F23" s="75">
        <f t="shared" si="0"/>
        <v>0.0370253607958526</v>
      </c>
      <c r="G23" s="79">
        <f t="shared" si="1"/>
        <v>795</v>
      </c>
      <c r="H23" s="75">
        <f t="shared" si="2"/>
        <v>0.13075657894736842</v>
      </c>
      <c r="I23" s="59">
        <v>3.0313182220648174</v>
      </c>
      <c r="J23" s="59">
        <v>2.8511212959893903</v>
      </c>
      <c r="K23" s="62">
        <v>2556</v>
      </c>
      <c r="L23" s="59">
        <v>42.03947368421053</v>
      </c>
      <c r="M23" s="62">
        <v>2556</v>
      </c>
      <c r="N23" s="84">
        <v>525.3834115805961</v>
      </c>
      <c r="O23" s="62">
        <v>2555</v>
      </c>
      <c r="P23" s="84">
        <v>529.0136986301362</v>
      </c>
      <c r="Q23" s="62">
        <v>2357</v>
      </c>
      <c r="R23" s="87">
        <f t="shared" si="3"/>
        <v>0.38766447368421053</v>
      </c>
      <c r="S23" s="62">
        <v>4180.999999999999</v>
      </c>
      <c r="T23" s="88">
        <f t="shared" si="4"/>
        <v>0.6876644736842104</v>
      </c>
      <c r="U23" s="62">
        <v>4737.999999999993</v>
      </c>
      <c r="V23" s="89">
        <f t="shared" si="5"/>
        <v>0.7792763157894725</v>
      </c>
      <c r="W23" s="62">
        <v>3249.000000000011</v>
      </c>
      <c r="X23" s="90">
        <f t="shared" si="6"/>
        <v>0.5343750000000018</v>
      </c>
      <c r="Y23" s="62">
        <v>1416.0000000000016</v>
      </c>
      <c r="Z23" s="91">
        <f t="shared" si="7"/>
        <v>0.23289473684210552</v>
      </c>
      <c r="AA23" s="62">
        <v>811.9999999999998</v>
      </c>
      <c r="AB23" s="87">
        <f t="shared" si="8"/>
        <v>0.13355263157894734</v>
      </c>
      <c r="AC23" s="62">
        <v>3157</v>
      </c>
      <c r="AD23" s="62">
        <v>1482</v>
      </c>
      <c r="AE23" s="62">
        <v>1138</v>
      </c>
    </row>
    <row r="24" spans="1:31" ht="14.25">
      <c r="A24" s="71"/>
      <c r="B24" s="40" t="s">
        <v>5</v>
      </c>
      <c r="C24" s="62">
        <v>17635</v>
      </c>
      <c r="D24" s="59">
        <v>9.337654017017988</v>
      </c>
      <c r="E24" s="74">
        <v>14491</v>
      </c>
      <c r="F24" s="75">
        <f t="shared" si="0"/>
        <v>0.10152024660221382</v>
      </c>
      <c r="G24" s="79">
        <f t="shared" si="1"/>
        <v>3144</v>
      </c>
      <c r="H24" s="75">
        <f t="shared" si="2"/>
        <v>0.17828182591437483</v>
      </c>
      <c r="I24" s="59">
        <v>2.9150909203594613</v>
      </c>
      <c r="J24" s="59">
        <v>2.732590038950617</v>
      </c>
      <c r="K24" s="62">
        <v>6295</v>
      </c>
      <c r="L24" s="59">
        <v>35.696058973631985</v>
      </c>
      <c r="M24" s="62">
        <v>6287</v>
      </c>
      <c r="N24" s="84">
        <v>514.1402894862404</v>
      </c>
      <c r="O24" s="62">
        <v>6293</v>
      </c>
      <c r="P24" s="84">
        <v>517.4273001747965</v>
      </c>
      <c r="Q24" s="62">
        <v>5600.99999999997</v>
      </c>
      <c r="R24" s="87">
        <f t="shared" si="3"/>
        <v>0.3176070314715038</v>
      </c>
      <c r="S24" s="62">
        <v>10876.999999999933</v>
      </c>
      <c r="T24" s="88">
        <f t="shared" si="4"/>
        <v>0.6167848029486778</v>
      </c>
      <c r="U24" s="62">
        <v>12849.999999999996</v>
      </c>
      <c r="V24" s="89">
        <f t="shared" si="5"/>
        <v>0.728664587468103</v>
      </c>
      <c r="W24" s="62">
        <v>10293.999999999989</v>
      </c>
      <c r="X24" s="90">
        <f t="shared" si="6"/>
        <v>0.5837255457896223</v>
      </c>
      <c r="Y24" s="62">
        <v>5003.000000000009</v>
      </c>
      <c r="Z24" s="91">
        <f t="shared" si="7"/>
        <v>0.28369719308193986</v>
      </c>
      <c r="AA24" s="62">
        <v>2876.9999999999995</v>
      </c>
      <c r="AB24" s="87">
        <f t="shared" si="8"/>
        <v>0.16314148001134104</v>
      </c>
      <c r="AC24" s="62">
        <v>7528</v>
      </c>
      <c r="AD24" s="62">
        <v>5213</v>
      </c>
      <c r="AE24" s="62">
        <v>4058</v>
      </c>
    </row>
    <row r="25" spans="1:31" ht="14.25">
      <c r="A25" s="71"/>
      <c r="B25" s="40" t="s">
        <v>6</v>
      </c>
      <c r="C25" s="62">
        <v>151682</v>
      </c>
      <c r="D25" s="59">
        <v>80.31494395289607</v>
      </c>
      <c r="E25" s="74">
        <v>110314</v>
      </c>
      <c r="F25" s="75">
        <f t="shared" si="0"/>
        <v>0.7728317220120499</v>
      </c>
      <c r="G25" s="79">
        <f t="shared" si="1"/>
        <v>41368</v>
      </c>
      <c r="H25" s="75">
        <f t="shared" si="2"/>
        <v>0.2727284714072863</v>
      </c>
      <c r="I25" s="59">
        <v>2.9100158145447783</v>
      </c>
      <c r="J25" s="59">
        <v>2.662556812704207</v>
      </c>
      <c r="K25" s="62">
        <v>47851</v>
      </c>
      <c r="L25" s="59">
        <v>31.54692053111114</v>
      </c>
      <c r="M25" s="62">
        <v>47806</v>
      </c>
      <c r="N25" s="84">
        <v>520.0891101535234</v>
      </c>
      <c r="O25" s="62">
        <v>47821</v>
      </c>
      <c r="P25" s="84">
        <v>514.3574998431685</v>
      </c>
      <c r="Q25" s="62">
        <v>40967.00000000005</v>
      </c>
      <c r="R25" s="87">
        <f t="shared" si="3"/>
        <v>0.2700847826373601</v>
      </c>
      <c r="S25" s="62">
        <v>84515.00000000004</v>
      </c>
      <c r="T25" s="88">
        <f t="shared" si="4"/>
        <v>0.5571854274073393</v>
      </c>
      <c r="U25" s="62">
        <v>99150.00000000156</v>
      </c>
      <c r="V25" s="89">
        <f t="shared" si="5"/>
        <v>0.6536701783995567</v>
      </c>
      <c r="W25" s="62">
        <v>85415.00000000036</v>
      </c>
      <c r="X25" s="90">
        <f t="shared" si="6"/>
        <v>0.5631188934745083</v>
      </c>
      <c r="Y25" s="62">
        <v>41517.99999999976</v>
      </c>
      <c r="Z25" s="91">
        <f t="shared" si="7"/>
        <v>0.2737173824184792</v>
      </c>
      <c r="AA25" s="62">
        <v>25652.00000000019</v>
      </c>
      <c r="AB25" s="87">
        <f t="shared" si="8"/>
        <v>0.16911696839440532</v>
      </c>
      <c r="AC25" s="62">
        <v>74443</v>
      </c>
      <c r="AD25" s="62">
        <v>35000</v>
      </c>
      <c r="AE25" s="62">
        <v>35074</v>
      </c>
    </row>
    <row r="27" spans="1:8" ht="14.25">
      <c r="A27" s="76" t="s">
        <v>60</v>
      </c>
      <c r="B27"/>
      <c r="C27" s="77">
        <f>SUM(C6:C10)</f>
        <v>188859</v>
      </c>
      <c r="D27" s="16"/>
      <c r="E27" s="77">
        <f>SUM(E6:E10)</f>
        <v>142740</v>
      </c>
      <c r="F27" s="75">
        <f>E27/$E$27</f>
        <v>1</v>
      </c>
      <c r="G27" s="78"/>
      <c r="H27" s="78"/>
    </row>
    <row r="29" spans="1:15" ht="13.5">
      <c r="A29" s="166" t="s">
        <v>36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</row>
    <row r="30" spans="1:15" ht="13.5">
      <c r="A30" s="147" t="s">
        <v>26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5" ht="14.25" customHeight="1">
      <c r="A31" s="167" t="s">
        <v>27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</row>
    <row r="32" spans="1:15" ht="13.5">
      <c r="A32" s="147" t="s">
        <v>28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</row>
    <row r="33" spans="1:15" ht="14.25" customHeight="1">
      <c r="A33" s="167" t="s">
        <v>29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</row>
    <row r="34" spans="1:15" ht="13.5">
      <c r="A34" s="147" t="s">
        <v>37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</row>
    <row r="35" spans="1:15" ht="14.25" customHeight="1">
      <c r="A35" s="147" t="s">
        <v>38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</row>
    <row r="36" spans="1:15" ht="14.25" customHeight="1">
      <c r="A36" s="147" t="s">
        <v>39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</row>
    <row r="37" spans="1:15" ht="14.25" customHeight="1">
      <c r="A37" s="147" t="s">
        <v>40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</row>
    <row r="38" spans="1:15" ht="14.25" customHeight="1">
      <c r="A38" s="147" t="s">
        <v>41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14.25" customHeight="1">
      <c r="A39" s="147" t="s">
        <v>42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</row>
  </sheetData>
  <sheetProtection/>
  <mergeCells count="21">
    <mergeCell ref="A34:O34"/>
    <mergeCell ref="E4:F4"/>
    <mergeCell ref="Q4:R4"/>
    <mergeCell ref="A37:O37"/>
    <mergeCell ref="A38:O38"/>
    <mergeCell ref="A39:O39"/>
    <mergeCell ref="A29:O29"/>
    <mergeCell ref="A30:O30"/>
    <mergeCell ref="A31:O31"/>
    <mergeCell ref="A32:O32"/>
    <mergeCell ref="A33:O33"/>
    <mergeCell ref="G4:H4"/>
    <mergeCell ref="A35:O35"/>
    <mergeCell ref="S4:T4"/>
    <mergeCell ref="A36:O36"/>
    <mergeCell ref="AC3:AE3"/>
    <mergeCell ref="C4:D4"/>
    <mergeCell ref="K4:L4"/>
    <mergeCell ref="I3:J3"/>
    <mergeCell ref="K3:P3"/>
    <mergeCell ref="Q3:AA3"/>
  </mergeCells>
  <hyperlinks>
    <hyperlink ref="A31" r:id="rId1" display="https://www.floridastudentfinancialaidsg.org/pdf/bf_brochure.pdf "/>
    <hyperlink ref="A33" r:id="rId2" display="http://www.fldoe.org/eias/dataweb/database_0708/st163_1.pdf"/>
  </hyperlinks>
  <printOptions/>
  <pageMargins left="0.25" right="0.25" top="0.75" bottom="0.75" header="0.3" footer="0.3"/>
  <pageSetup horizontalDpi="600" verticalDpi="600" orientation="landscape" paperSize="5" scale="68" r:id="rId3"/>
  <headerFooter>
    <oddHeader>&amp;LPreliminary Survey 5 2007-08&amp;CART, DANCE, DRAMA, MUSIC&amp;RSTATEWIDE</oddHeader>
    <oddFooter>&amp;R&amp;P of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U41" sqref="U41"/>
    </sheetView>
  </sheetViews>
  <sheetFormatPr defaultColWidth="9.140625" defaultRowHeight="15"/>
  <cols>
    <col min="1" max="1" width="6.7109375" style="44" customWidth="1"/>
    <col min="2" max="2" width="7.57421875" style="50" customWidth="1"/>
    <col min="3" max="3" width="6.28125" style="16" bestFit="1" customWidth="1"/>
    <col min="4" max="4" width="9.28125" style="60" bestFit="1" customWidth="1"/>
    <col min="5" max="5" width="5.8515625" style="58" customWidth="1"/>
    <col min="6" max="6" width="7.140625" style="58" bestFit="1" customWidth="1"/>
    <col min="7" max="7" width="9.7109375" style="58" customWidth="1"/>
    <col min="8" max="8" width="8.421875" style="60" bestFit="1" customWidth="1"/>
    <col min="9" max="9" width="6.28125" style="58" customWidth="1"/>
    <col min="10" max="11" width="8.8515625" style="60" customWidth="1"/>
    <col min="12" max="12" width="7.7109375" style="61" customWidth="1"/>
    <col min="13" max="14" width="7.8515625" style="60" customWidth="1"/>
    <col min="15" max="15" width="7.28125" style="61" customWidth="1"/>
    <col min="16" max="16" width="9.8515625" style="60" bestFit="1" customWidth="1"/>
    <col min="17" max="17" width="9.8515625" style="60" customWidth="1"/>
    <col min="18" max="19" width="8.7109375" style="60" customWidth="1"/>
    <col min="20" max="21" width="8.140625" style="60" customWidth="1"/>
    <col min="22" max="23" width="8.00390625" style="60" customWidth="1"/>
    <col min="24" max="24" width="8.421875" style="60" bestFit="1" customWidth="1"/>
    <col min="25" max="25" width="8.421875" style="60" customWidth="1"/>
    <col min="26" max="27" width="7.7109375" style="60" customWidth="1"/>
    <col min="28" max="28" width="8.28125" style="60" customWidth="1"/>
    <col min="29" max="29" width="8.140625" style="60" customWidth="1"/>
    <col min="30" max="30" width="8.8515625" style="60" bestFit="1" customWidth="1"/>
    <col min="31" max="16384" width="8.8515625" style="16" customWidth="1"/>
  </cols>
  <sheetData>
    <row r="1" spans="1:3" ht="13.5">
      <c r="A1" s="43" t="s">
        <v>56</v>
      </c>
      <c r="C1" s="45"/>
    </row>
    <row r="2" spans="1:30" ht="13.5">
      <c r="A2" s="46" t="s">
        <v>16</v>
      </c>
      <c r="C2" s="65"/>
      <c r="D2" s="55"/>
      <c r="E2" s="56"/>
      <c r="F2" s="56"/>
      <c r="G2" s="56"/>
      <c r="H2" s="55"/>
      <c r="I2" s="56"/>
      <c r="J2" s="55"/>
      <c r="K2" s="55"/>
      <c r="L2" s="66"/>
      <c r="M2" s="55"/>
      <c r="N2" s="55"/>
      <c r="O2" s="6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3:30" ht="13.5">
      <c r="C3" s="49"/>
      <c r="D3" s="55"/>
      <c r="E3" s="56"/>
      <c r="F3" s="156" t="s">
        <v>20</v>
      </c>
      <c r="G3" s="174"/>
      <c r="H3" s="168" t="s">
        <v>21</v>
      </c>
      <c r="I3" s="169"/>
      <c r="J3" s="169"/>
      <c r="K3" s="169"/>
      <c r="L3" s="169"/>
      <c r="M3" s="169"/>
      <c r="N3" s="169"/>
      <c r="O3" s="170"/>
      <c r="P3" s="171" t="s">
        <v>22</v>
      </c>
      <c r="Q3" s="172"/>
      <c r="R3" s="172"/>
      <c r="S3" s="172"/>
      <c r="T3" s="172"/>
      <c r="U3" s="172"/>
      <c r="V3" s="172"/>
      <c r="W3" s="172"/>
      <c r="X3" s="172"/>
      <c r="Y3" s="172"/>
      <c r="Z3" s="173"/>
      <c r="AA3" s="73"/>
      <c r="AB3" s="171" t="s">
        <v>12</v>
      </c>
      <c r="AC3" s="172"/>
      <c r="AD3" s="172"/>
    </row>
    <row r="4" spans="3:30" ht="54.75">
      <c r="C4" s="67"/>
      <c r="D4" s="185" t="s">
        <v>32</v>
      </c>
      <c r="E4" s="186"/>
      <c r="F4" s="3" t="s">
        <v>33</v>
      </c>
      <c r="G4" s="4" t="s">
        <v>34</v>
      </c>
      <c r="H4" s="187" t="s">
        <v>49</v>
      </c>
      <c r="I4" s="188"/>
      <c r="J4" s="189" t="s">
        <v>50</v>
      </c>
      <c r="K4" s="190"/>
      <c r="L4" s="5" t="s">
        <v>18</v>
      </c>
      <c r="M4" s="175" t="s">
        <v>51</v>
      </c>
      <c r="N4" s="176"/>
      <c r="O4" s="7" t="s">
        <v>19</v>
      </c>
      <c r="P4" s="164" t="s">
        <v>53</v>
      </c>
      <c r="Q4" s="165"/>
      <c r="R4" s="148" t="s">
        <v>52</v>
      </c>
      <c r="S4" s="149"/>
      <c r="T4" s="177" t="s">
        <v>57</v>
      </c>
      <c r="U4" s="178"/>
      <c r="V4" s="179" t="s">
        <v>54</v>
      </c>
      <c r="W4" s="180"/>
      <c r="X4" s="181" t="s">
        <v>55</v>
      </c>
      <c r="Y4" s="182"/>
      <c r="Z4" s="183" t="s">
        <v>58</v>
      </c>
      <c r="AA4" s="184"/>
      <c r="AB4" s="8" t="s">
        <v>23</v>
      </c>
      <c r="AC4" s="6" t="s">
        <v>24</v>
      </c>
      <c r="AD4" s="8" t="s">
        <v>25</v>
      </c>
    </row>
    <row r="5" spans="1:30" ht="27">
      <c r="A5" s="47" t="s">
        <v>30</v>
      </c>
      <c r="B5" s="51" t="s">
        <v>31</v>
      </c>
      <c r="C5" s="41" t="s">
        <v>35</v>
      </c>
      <c r="D5" s="8" t="s">
        <v>0</v>
      </c>
      <c r="E5" s="10" t="s">
        <v>17</v>
      </c>
      <c r="F5" s="11" t="s">
        <v>1</v>
      </c>
      <c r="G5" s="12" t="s">
        <v>1</v>
      </c>
      <c r="H5" s="8" t="s">
        <v>0</v>
      </c>
      <c r="I5" s="13" t="s">
        <v>17</v>
      </c>
      <c r="J5" s="8" t="s">
        <v>0</v>
      </c>
      <c r="K5" s="8" t="s">
        <v>17</v>
      </c>
      <c r="L5" s="14" t="s">
        <v>1</v>
      </c>
      <c r="M5" s="8" t="s">
        <v>0</v>
      </c>
      <c r="N5" s="8" t="s">
        <v>17</v>
      </c>
      <c r="O5" s="15" t="s">
        <v>1</v>
      </c>
      <c r="P5" s="8" t="s">
        <v>0</v>
      </c>
      <c r="Q5" s="8" t="s">
        <v>17</v>
      </c>
      <c r="R5" s="8" t="s">
        <v>0</v>
      </c>
      <c r="S5" s="8" t="s">
        <v>17</v>
      </c>
      <c r="T5" s="8" t="s">
        <v>0</v>
      </c>
      <c r="U5" s="8" t="s">
        <v>17</v>
      </c>
      <c r="V5" s="8" t="s">
        <v>0</v>
      </c>
      <c r="W5" s="8" t="s">
        <v>17</v>
      </c>
      <c r="X5" s="8" t="s">
        <v>0</v>
      </c>
      <c r="Y5" s="8" t="s">
        <v>17</v>
      </c>
      <c r="Z5" s="8" t="s">
        <v>0</v>
      </c>
      <c r="AA5" s="8"/>
      <c r="AB5" s="8" t="s">
        <v>0</v>
      </c>
      <c r="AC5" s="8" t="s">
        <v>0</v>
      </c>
      <c r="AD5" s="8" t="s">
        <v>0</v>
      </c>
    </row>
    <row r="6" spans="1:30" s="100" customFormat="1" ht="54.75">
      <c r="A6" s="94" t="s">
        <v>44</v>
      </c>
      <c r="B6" s="95" t="s">
        <v>10</v>
      </c>
      <c r="C6" s="96" t="s">
        <v>2</v>
      </c>
      <c r="D6" s="97">
        <v>658</v>
      </c>
      <c r="E6" s="98">
        <v>1.1602278137287747</v>
      </c>
      <c r="F6" s="98">
        <v>3.096145800316956</v>
      </c>
      <c r="G6" s="98">
        <v>2.9454686544342503</v>
      </c>
      <c r="H6" s="97">
        <v>286</v>
      </c>
      <c r="I6" s="98">
        <v>43.46504559270517</v>
      </c>
      <c r="J6" s="97">
        <v>286</v>
      </c>
      <c r="K6" s="99">
        <f>+J6/D6</f>
        <v>0.43465045592705165</v>
      </c>
      <c r="L6" s="84">
        <v>498.60139860139856</v>
      </c>
      <c r="M6" s="97">
        <v>286</v>
      </c>
      <c r="N6" s="99">
        <f>+M6/D6</f>
        <v>0.43465045592705165</v>
      </c>
      <c r="O6" s="84">
        <v>514.2307692307693</v>
      </c>
      <c r="P6" s="97">
        <v>293.00000000000017</v>
      </c>
      <c r="Q6" s="99">
        <f>+P6/D6</f>
        <v>0.44528875379939237</v>
      </c>
      <c r="R6" s="97">
        <v>496.9999999999999</v>
      </c>
      <c r="S6" s="99">
        <f>R6/D6</f>
        <v>0.75531914893617</v>
      </c>
      <c r="T6" s="97">
        <v>541</v>
      </c>
      <c r="U6" s="99">
        <f>T6/D6</f>
        <v>0.8221884498480243</v>
      </c>
      <c r="V6" s="97">
        <v>335.99999999999983</v>
      </c>
      <c r="W6" s="99">
        <f>V6/D6</f>
        <v>0.5106382978723402</v>
      </c>
      <c r="X6" s="97">
        <v>132.00000000000009</v>
      </c>
      <c r="Y6" s="99">
        <f>X6/D6</f>
        <v>0.20060790273556245</v>
      </c>
      <c r="Z6" s="97">
        <v>85.00000000000006</v>
      </c>
      <c r="AA6" s="99">
        <f>Z6/D6</f>
        <v>0.12917933130699097</v>
      </c>
      <c r="AB6" s="97">
        <v>263</v>
      </c>
      <c r="AC6" s="97">
        <v>99</v>
      </c>
      <c r="AD6" s="97">
        <v>255</v>
      </c>
    </row>
    <row r="7" spans="1:30" s="100" customFormat="1" ht="13.5">
      <c r="A7" s="94"/>
      <c r="B7" s="95"/>
      <c r="C7" s="96" t="s">
        <v>3</v>
      </c>
      <c r="D7" s="97">
        <v>1334</v>
      </c>
      <c r="E7" s="98">
        <v>2.3521943822404032</v>
      </c>
      <c r="F7" s="98">
        <v>2.9927536466774747</v>
      </c>
      <c r="G7" s="98">
        <v>2.8127332069749804</v>
      </c>
      <c r="H7" s="97">
        <v>402</v>
      </c>
      <c r="I7" s="98">
        <v>30.134932533733135</v>
      </c>
      <c r="J7" s="97">
        <v>402</v>
      </c>
      <c r="K7" s="99">
        <f aca="true" t="shared" si="0" ref="K7:K45">+J7/D7</f>
        <v>0.30134932533733133</v>
      </c>
      <c r="L7" s="84">
        <v>485.0746268656714</v>
      </c>
      <c r="M7" s="97">
        <v>401</v>
      </c>
      <c r="N7" s="99">
        <f aca="true" t="shared" si="1" ref="N7:N45">+M7/D7</f>
        <v>0.30059970014992504</v>
      </c>
      <c r="O7" s="84">
        <v>496.6334164588532</v>
      </c>
      <c r="P7" s="97">
        <v>385.99999999999994</v>
      </c>
      <c r="Q7" s="99">
        <f aca="true" t="shared" si="2" ref="Q7:Q45">+P7/D7</f>
        <v>0.28935532233883055</v>
      </c>
      <c r="R7" s="97">
        <v>823.0000000000003</v>
      </c>
      <c r="S7" s="99">
        <f aca="true" t="shared" si="3" ref="S7:S45">R7/D7</f>
        <v>0.6169415292353826</v>
      </c>
      <c r="T7" s="97">
        <v>956.0000000000007</v>
      </c>
      <c r="U7" s="99">
        <f aca="true" t="shared" si="4" ref="U7:U45">T7/D7</f>
        <v>0.7166416791604203</v>
      </c>
      <c r="V7" s="97">
        <v>825.9999999999997</v>
      </c>
      <c r="W7" s="99">
        <f aca="true" t="shared" si="5" ref="W7:W45">V7/D7</f>
        <v>0.6191904047976009</v>
      </c>
      <c r="X7" s="97">
        <v>383.0000000000001</v>
      </c>
      <c r="Y7" s="99">
        <f aca="true" t="shared" si="6" ref="Y7:Y45">X7/D7</f>
        <v>0.2871064467766118</v>
      </c>
      <c r="Z7" s="97">
        <v>238</v>
      </c>
      <c r="AA7" s="99">
        <f aca="true" t="shared" si="7" ref="AA7:AA45">Z7/D7</f>
        <v>0.17841079460269865</v>
      </c>
      <c r="AB7" s="97">
        <v>452</v>
      </c>
      <c r="AC7" s="97">
        <v>281</v>
      </c>
      <c r="AD7" s="97">
        <v>541</v>
      </c>
    </row>
    <row r="8" spans="1:30" s="100" customFormat="1" ht="13.5">
      <c r="A8" s="94"/>
      <c r="B8" s="95"/>
      <c r="C8" s="96" t="s">
        <v>4</v>
      </c>
      <c r="D8" s="97">
        <v>3741</v>
      </c>
      <c r="E8" s="98">
        <v>6.596371202369827</v>
      </c>
      <c r="F8" s="98">
        <v>2.861437139561712</v>
      </c>
      <c r="G8" s="98">
        <v>2.685742603550296</v>
      </c>
      <c r="H8" s="97">
        <v>1008</v>
      </c>
      <c r="I8" s="98">
        <v>26.944667201283078</v>
      </c>
      <c r="J8" s="97">
        <v>1007</v>
      </c>
      <c r="K8" s="99">
        <f t="shared" si="0"/>
        <v>0.26917936380646884</v>
      </c>
      <c r="L8" s="84">
        <v>478.4409136047667</v>
      </c>
      <c r="M8" s="97">
        <v>1007</v>
      </c>
      <c r="N8" s="99">
        <f t="shared" si="1"/>
        <v>0.26917936380646884</v>
      </c>
      <c r="O8" s="84">
        <v>478.7586891757701</v>
      </c>
      <c r="P8" s="97">
        <v>853.0000000000007</v>
      </c>
      <c r="Q8" s="99">
        <f t="shared" si="2"/>
        <v>0.228013900026731</v>
      </c>
      <c r="R8" s="97">
        <v>2103.000000000008</v>
      </c>
      <c r="S8" s="99">
        <f t="shared" si="3"/>
        <v>0.5621491579791521</v>
      </c>
      <c r="T8" s="97">
        <v>2566.000000000004</v>
      </c>
      <c r="U8" s="99">
        <f t="shared" si="4"/>
        <v>0.6859128575247271</v>
      </c>
      <c r="V8" s="97">
        <v>2537.0000000000086</v>
      </c>
      <c r="W8" s="99">
        <f t="shared" si="5"/>
        <v>0.6781609195402322</v>
      </c>
      <c r="X8" s="97">
        <v>1278.0000000000002</v>
      </c>
      <c r="Y8" s="99">
        <f t="shared" si="6"/>
        <v>0.3416198877305534</v>
      </c>
      <c r="Z8" s="97">
        <v>778.0000000000005</v>
      </c>
      <c r="AA8" s="99">
        <f t="shared" si="7"/>
        <v>0.20796578454958578</v>
      </c>
      <c r="AB8" s="97">
        <v>987</v>
      </c>
      <c r="AC8" s="97">
        <v>1022</v>
      </c>
      <c r="AD8" s="97">
        <v>1587</v>
      </c>
    </row>
    <row r="9" spans="1:30" s="100" customFormat="1" ht="13.5">
      <c r="A9" s="94"/>
      <c r="B9" s="95"/>
      <c r="C9" s="96" t="s">
        <v>5</v>
      </c>
      <c r="D9" s="97">
        <v>16318</v>
      </c>
      <c r="E9" s="98">
        <v>28.772944474811773</v>
      </c>
      <c r="F9" s="98">
        <v>2.786989560180515</v>
      </c>
      <c r="G9" s="98">
        <v>2.6174674586521935</v>
      </c>
      <c r="H9" s="97">
        <v>4055</v>
      </c>
      <c r="I9" s="98">
        <v>24.849859051354333</v>
      </c>
      <c r="J9" s="97">
        <v>4053</v>
      </c>
      <c r="K9" s="99">
        <f t="shared" si="0"/>
        <v>0.24837602647383258</v>
      </c>
      <c r="L9" s="84">
        <v>469.2968171724651</v>
      </c>
      <c r="M9" s="97">
        <v>4053</v>
      </c>
      <c r="N9" s="99">
        <f t="shared" si="1"/>
        <v>0.24837602647383258</v>
      </c>
      <c r="O9" s="84">
        <v>468.10264001973854</v>
      </c>
      <c r="P9" s="97">
        <v>2877.0000000000064</v>
      </c>
      <c r="Q9" s="99">
        <f t="shared" si="2"/>
        <v>0.17630837112391262</v>
      </c>
      <c r="R9" s="97">
        <v>8131.000000000006</v>
      </c>
      <c r="S9" s="99">
        <f t="shared" si="3"/>
        <v>0.4982841034440499</v>
      </c>
      <c r="T9" s="97">
        <v>10430.999999999965</v>
      </c>
      <c r="U9" s="99">
        <f t="shared" si="4"/>
        <v>0.6392327491114086</v>
      </c>
      <c r="V9" s="97">
        <v>11662.999999999993</v>
      </c>
      <c r="W9" s="99">
        <f t="shared" si="5"/>
        <v>0.7147321975732316</v>
      </c>
      <c r="X9" s="97">
        <v>6385.999999999982</v>
      </c>
      <c r="Y9" s="99">
        <f t="shared" si="6"/>
        <v>0.39134697879642</v>
      </c>
      <c r="Z9" s="97">
        <v>3884.999999999999</v>
      </c>
      <c r="AA9" s="99">
        <f t="shared" si="7"/>
        <v>0.23808064713812963</v>
      </c>
      <c r="AB9" s="97">
        <v>3282</v>
      </c>
      <c r="AC9" s="97">
        <v>5705</v>
      </c>
      <c r="AD9" s="97">
        <v>6737</v>
      </c>
    </row>
    <row r="10" spans="1:30" s="100" customFormat="1" ht="13.5">
      <c r="A10" s="94"/>
      <c r="B10" s="95"/>
      <c r="C10" s="96" t="s">
        <v>6</v>
      </c>
      <c r="D10" s="97">
        <v>34662</v>
      </c>
      <c r="E10" s="98">
        <v>61.118262126849224</v>
      </c>
      <c r="F10" s="98">
        <v>2.809069379059145</v>
      </c>
      <c r="G10" s="98">
        <v>2.538900839497469</v>
      </c>
      <c r="H10" s="97">
        <v>7134</v>
      </c>
      <c r="I10" s="98">
        <v>20.581616756101784</v>
      </c>
      <c r="J10" s="97">
        <v>7128</v>
      </c>
      <c r="K10" s="99">
        <f t="shared" si="0"/>
        <v>0.20564306733598753</v>
      </c>
      <c r="L10" s="84">
        <v>473.3333333333326</v>
      </c>
      <c r="M10" s="97">
        <v>7133</v>
      </c>
      <c r="N10" s="99">
        <f t="shared" si="1"/>
        <v>0.20578731752351279</v>
      </c>
      <c r="O10" s="84">
        <v>471.0079910276174</v>
      </c>
      <c r="P10" s="97">
        <v>5219.000000000041</v>
      </c>
      <c r="Q10" s="99">
        <f t="shared" si="2"/>
        <v>0.15056834573885064</v>
      </c>
      <c r="R10" s="97">
        <v>14501.000000000042</v>
      </c>
      <c r="S10" s="99">
        <f t="shared" si="3"/>
        <v>0.4183543938607132</v>
      </c>
      <c r="T10" s="97">
        <v>19110.99999999998</v>
      </c>
      <c r="U10" s="99">
        <f t="shared" si="4"/>
        <v>0.5513530667589862</v>
      </c>
      <c r="V10" s="97">
        <v>21646.00000000003</v>
      </c>
      <c r="W10" s="99">
        <f t="shared" si="5"/>
        <v>0.6244879118342862</v>
      </c>
      <c r="X10" s="97">
        <v>12325.99999999999</v>
      </c>
      <c r="Y10" s="99">
        <f t="shared" si="6"/>
        <v>0.3556055622872307</v>
      </c>
      <c r="Z10" s="97">
        <v>7260.000000000018</v>
      </c>
      <c r="AA10" s="99">
        <f t="shared" si="7"/>
        <v>0.2094512722866545</v>
      </c>
      <c r="AB10" s="97">
        <v>8797</v>
      </c>
      <c r="AC10" s="97">
        <v>14601</v>
      </c>
      <c r="AD10" s="97">
        <v>9959</v>
      </c>
    </row>
    <row r="11" spans="1:30" ht="69">
      <c r="A11" s="50" t="s">
        <v>44</v>
      </c>
      <c r="B11" s="52" t="s">
        <v>11</v>
      </c>
      <c r="C11" s="42" t="s">
        <v>2</v>
      </c>
      <c r="D11" s="62">
        <v>2988</v>
      </c>
      <c r="E11" s="59">
        <v>2.261135410833472</v>
      </c>
      <c r="F11" s="59">
        <v>3.245196125907994</v>
      </c>
      <c r="G11" s="59">
        <v>3.0966174045285633</v>
      </c>
      <c r="H11" s="62">
        <v>1825</v>
      </c>
      <c r="I11" s="59">
        <v>61.07764390896921</v>
      </c>
      <c r="J11" s="62">
        <v>1823</v>
      </c>
      <c r="K11" s="92">
        <f t="shared" si="0"/>
        <v>0.6101070950468541</v>
      </c>
      <c r="L11" s="63">
        <v>536.5935271530442</v>
      </c>
      <c r="M11" s="62">
        <v>1825</v>
      </c>
      <c r="N11" s="93">
        <f t="shared" si="1"/>
        <v>0.6107764390896921</v>
      </c>
      <c r="O11" s="63">
        <v>552.3397260273969</v>
      </c>
      <c r="P11" s="62">
        <v>1786.0000000000027</v>
      </c>
      <c r="Q11" s="92">
        <f t="shared" si="2"/>
        <v>0.5977242302543516</v>
      </c>
      <c r="R11" s="62">
        <v>2541.9999999999955</v>
      </c>
      <c r="S11" s="92">
        <f t="shared" si="3"/>
        <v>0.8507362784471203</v>
      </c>
      <c r="T11" s="62">
        <v>2663.999999999999</v>
      </c>
      <c r="U11" s="92">
        <f t="shared" si="4"/>
        <v>0.8915662650602406</v>
      </c>
      <c r="V11" s="62">
        <v>1116.9999999999977</v>
      </c>
      <c r="W11" s="92">
        <f t="shared" si="5"/>
        <v>0.37382864792503273</v>
      </c>
      <c r="X11" s="62">
        <v>354.0000000000001</v>
      </c>
      <c r="Y11" s="92">
        <f t="shared" si="6"/>
        <v>0.11847389558232936</v>
      </c>
      <c r="Z11" s="62">
        <v>227.9999999999999</v>
      </c>
      <c r="AA11" s="92">
        <f t="shared" si="7"/>
        <v>0.0763052208835341</v>
      </c>
      <c r="AB11" s="62">
        <v>2287</v>
      </c>
      <c r="AC11" s="62">
        <v>127</v>
      </c>
      <c r="AD11" s="62">
        <v>406</v>
      </c>
    </row>
    <row r="12" spans="1:30" ht="13.5">
      <c r="A12" s="50"/>
      <c r="B12" s="52"/>
      <c r="C12" s="42" t="s">
        <v>3</v>
      </c>
      <c r="D12" s="62">
        <v>4700</v>
      </c>
      <c r="E12" s="59">
        <v>3.5566721656349793</v>
      </c>
      <c r="F12" s="59">
        <v>3.1151229508196705</v>
      </c>
      <c r="G12" s="59">
        <v>2.966599142183141</v>
      </c>
      <c r="H12" s="62">
        <v>2440</v>
      </c>
      <c r="I12" s="59">
        <v>51.91489361702128</v>
      </c>
      <c r="J12" s="62">
        <v>2439</v>
      </c>
      <c r="K12" s="92">
        <f t="shared" si="0"/>
        <v>0.518936170212766</v>
      </c>
      <c r="L12" s="63">
        <v>533.8007380073801</v>
      </c>
      <c r="M12" s="62">
        <v>2439</v>
      </c>
      <c r="N12" s="92">
        <f t="shared" si="1"/>
        <v>0.518936170212766</v>
      </c>
      <c r="O12" s="63">
        <v>536.3468634686337</v>
      </c>
      <c r="P12" s="62">
        <v>2347.000000000004</v>
      </c>
      <c r="Q12" s="92">
        <f t="shared" si="2"/>
        <v>0.49936170212766046</v>
      </c>
      <c r="R12" s="62">
        <v>3752.999999999985</v>
      </c>
      <c r="S12" s="92">
        <f t="shared" si="3"/>
        <v>0.7985106382978692</v>
      </c>
      <c r="T12" s="62">
        <v>3952.999999999997</v>
      </c>
      <c r="U12" s="92">
        <f t="shared" si="4"/>
        <v>0.8410638297872334</v>
      </c>
      <c r="V12" s="62">
        <v>2147.999999999997</v>
      </c>
      <c r="W12" s="92">
        <f t="shared" si="5"/>
        <v>0.457021276595744</v>
      </c>
      <c r="X12" s="62">
        <v>736.9999999999991</v>
      </c>
      <c r="Y12" s="92">
        <f t="shared" si="6"/>
        <v>0.15680851063829768</v>
      </c>
      <c r="Z12" s="62">
        <v>514.0000000000008</v>
      </c>
      <c r="AA12" s="92">
        <f t="shared" si="7"/>
        <v>0.10936170212765975</v>
      </c>
      <c r="AB12" s="62">
        <v>3528</v>
      </c>
      <c r="AC12" s="62">
        <v>310</v>
      </c>
      <c r="AD12" s="62">
        <v>597</v>
      </c>
    </row>
    <row r="13" spans="1:30" ht="13.5">
      <c r="A13" s="50"/>
      <c r="B13" s="52"/>
      <c r="C13" s="42" t="s">
        <v>4</v>
      </c>
      <c r="D13" s="62">
        <v>10484</v>
      </c>
      <c r="E13" s="59">
        <v>7.933649145641941</v>
      </c>
      <c r="F13" s="59">
        <v>3.031309721940334</v>
      </c>
      <c r="G13" s="59">
        <v>2.8672205280844945</v>
      </c>
      <c r="H13" s="62">
        <v>4799</v>
      </c>
      <c r="I13" s="59">
        <v>45.77451354444868</v>
      </c>
      <c r="J13" s="62">
        <v>4791</v>
      </c>
      <c r="K13" s="92">
        <f t="shared" si="0"/>
        <v>0.4569820679130103</v>
      </c>
      <c r="L13" s="63">
        <v>527.7165518680847</v>
      </c>
      <c r="M13" s="62">
        <v>4796</v>
      </c>
      <c r="N13" s="92">
        <f t="shared" si="1"/>
        <v>0.4574589851201831</v>
      </c>
      <c r="O13" s="63">
        <v>528.6363636363628</v>
      </c>
      <c r="P13" s="62">
        <v>4372.0000000000055</v>
      </c>
      <c r="Q13" s="92">
        <f t="shared" si="2"/>
        <v>0.4170164059519273</v>
      </c>
      <c r="R13" s="62">
        <v>7712.000000000007</v>
      </c>
      <c r="S13" s="92">
        <f t="shared" si="3"/>
        <v>0.7355971003433811</v>
      </c>
      <c r="T13" s="62">
        <v>8492.999999999996</v>
      </c>
      <c r="U13" s="92">
        <f t="shared" si="4"/>
        <v>0.8100915681037768</v>
      </c>
      <c r="V13" s="62">
        <v>5442.000000000018</v>
      </c>
      <c r="W13" s="92">
        <f t="shared" si="5"/>
        <v>0.5190766882869151</v>
      </c>
      <c r="X13" s="62">
        <v>2062</v>
      </c>
      <c r="Y13" s="92">
        <f t="shared" si="6"/>
        <v>0.19668065623807707</v>
      </c>
      <c r="Z13" s="62">
        <v>1237.0000000000027</v>
      </c>
      <c r="AA13" s="92">
        <f t="shared" si="7"/>
        <v>0.11798931705455959</v>
      </c>
      <c r="AB13" s="62">
        <v>7022</v>
      </c>
      <c r="AC13" s="62">
        <v>1012</v>
      </c>
      <c r="AD13" s="62">
        <v>1902</v>
      </c>
    </row>
    <row r="14" spans="1:30" ht="13.5">
      <c r="A14" s="50"/>
      <c r="B14" s="52"/>
      <c r="C14" s="42" t="s">
        <v>5</v>
      </c>
      <c r="D14" s="62">
        <v>34008</v>
      </c>
      <c r="E14" s="59">
        <v>25.735171704024335</v>
      </c>
      <c r="F14" s="59">
        <v>2.968072373266724</v>
      </c>
      <c r="G14" s="59">
        <v>2.7865894567082887</v>
      </c>
      <c r="H14" s="62">
        <v>13869</v>
      </c>
      <c r="I14" s="59">
        <v>40.78158080451659</v>
      </c>
      <c r="J14" s="62">
        <v>13857</v>
      </c>
      <c r="K14" s="92">
        <f t="shared" si="0"/>
        <v>0.40746294989414256</v>
      </c>
      <c r="L14" s="63">
        <v>530.0404127877633</v>
      </c>
      <c r="M14" s="62">
        <v>13862</v>
      </c>
      <c r="N14" s="92">
        <f t="shared" si="1"/>
        <v>0.4076099741237356</v>
      </c>
      <c r="O14" s="63">
        <v>525.1486077045137</v>
      </c>
      <c r="P14" s="62">
        <v>12148.999999999958</v>
      </c>
      <c r="Q14" s="92">
        <f t="shared" si="2"/>
        <v>0.3572394730651599</v>
      </c>
      <c r="R14" s="62">
        <v>22968.000000000004</v>
      </c>
      <c r="S14" s="92">
        <f t="shared" si="3"/>
        <v>0.6753705010585745</v>
      </c>
      <c r="T14" s="62">
        <v>25796</v>
      </c>
      <c r="U14" s="92">
        <f t="shared" si="4"/>
        <v>0.7585274053163962</v>
      </c>
      <c r="V14" s="62">
        <v>18892.999999999764</v>
      </c>
      <c r="W14" s="92">
        <f t="shared" si="5"/>
        <v>0.5555457539402424</v>
      </c>
      <c r="X14" s="62">
        <v>7983.999999999988</v>
      </c>
      <c r="Y14" s="92">
        <f t="shared" si="6"/>
        <v>0.23476828981416104</v>
      </c>
      <c r="Z14" s="62">
        <v>4960.000000000053</v>
      </c>
      <c r="AA14" s="92">
        <f t="shared" si="7"/>
        <v>0.14584803575629418</v>
      </c>
      <c r="AB14" s="62">
        <v>20166</v>
      </c>
      <c r="AC14" s="62">
        <v>5093</v>
      </c>
      <c r="AD14" s="62">
        <v>6939</v>
      </c>
    </row>
    <row r="15" spans="1:30" ht="13.5">
      <c r="A15" s="50"/>
      <c r="B15" s="52"/>
      <c r="C15" s="42" t="s">
        <v>6</v>
      </c>
      <c r="D15" s="62">
        <v>79966</v>
      </c>
      <c r="E15" s="59">
        <v>60.51337157386527</v>
      </c>
      <c r="F15" s="59">
        <v>2.974786910490857</v>
      </c>
      <c r="G15" s="59">
        <v>2.703580528435602</v>
      </c>
      <c r="H15" s="62">
        <v>28452</v>
      </c>
      <c r="I15" s="59">
        <v>35.58012155165945</v>
      </c>
      <c r="J15" s="62">
        <v>28426</v>
      </c>
      <c r="K15" s="92">
        <f t="shared" si="0"/>
        <v>0.35547607733286646</v>
      </c>
      <c r="L15" s="63">
        <v>538.8246675578744</v>
      </c>
      <c r="M15" s="62">
        <v>28430</v>
      </c>
      <c r="N15" s="92">
        <f t="shared" si="1"/>
        <v>0.35552609859190154</v>
      </c>
      <c r="O15" s="63">
        <v>531.7249384452969</v>
      </c>
      <c r="P15" s="62">
        <v>25615.00000000001</v>
      </c>
      <c r="Q15" s="92">
        <f t="shared" si="2"/>
        <v>0.32032363754595716</v>
      </c>
      <c r="R15" s="62">
        <v>47660.99999999982</v>
      </c>
      <c r="S15" s="92">
        <f t="shared" si="3"/>
        <v>0.5960158067178528</v>
      </c>
      <c r="T15" s="62">
        <v>53995.999999999665</v>
      </c>
      <c r="U15" s="92">
        <f t="shared" si="4"/>
        <v>0.6752369757146746</v>
      </c>
      <c r="V15" s="62">
        <v>40465.00000000009</v>
      </c>
      <c r="W15" s="92">
        <f t="shared" si="5"/>
        <v>0.5060275617137294</v>
      </c>
      <c r="X15" s="62">
        <v>18229.999999999938</v>
      </c>
      <c r="Y15" s="92">
        <f t="shared" si="6"/>
        <v>0.2279718880524215</v>
      </c>
      <c r="Z15" s="62">
        <v>11404.999999999985</v>
      </c>
      <c r="AA15" s="92">
        <f t="shared" si="7"/>
        <v>0.14262311482379994</v>
      </c>
      <c r="AB15" s="62">
        <v>47028</v>
      </c>
      <c r="AC15" s="62">
        <v>15591</v>
      </c>
      <c r="AD15" s="62">
        <v>13335</v>
      </c>
    </row>
    <row r="16" spans="1:30" s="100" customFormat="1" ht="54.75">
      <c r="A16" s="94" t="s">
        <v>45</v>
      </c>
      <c r="B16" s="95" t="s">
        <v>10</v>
      </c>
      <c r="C16" s="96" t="s">
        <v>2</v>
      </c>
      <c r="D16" s="97">
        <v>145</v>
      </c>
      <c r="E16" s="98">
        <v>0.25567330241743513</v>
      </c>
      <c r="F16" s="98">
        <v>3.00179861111111</v>
      </c>
      <c r="G16" s="98">
        <v>2.8646524137931033</v>
      </c>
      <c r="H16" s="97">
        <v>66</v>
      </c>
      <c r="I16" s="98">
        <v>45.51724137931034</v>
      </c>
      <c r="J16" s="97">
        <v>66</v>
      </c>
      <c r="K16" s="99">
        <f t="shared" si="0"/>
        <v>0.45517241379310347</v>
      </c>
      <c r="L16" s="84">
        <v>456.96969696969705</v>
      </c>
      <c r="M16" s="97">
        <v>66</v>
      </c>
      <c r="N16" s="99">
        <f t="shared" si="1"/>
        <v>0.45517241379310347</v>
      </c>
      <c r="O16" s="84">
        <v>458.9393939393939</v>
      </c>
      <c r="P16" s="97">
        <v>37.99999999999999</v>
      </c>
      <c r="Q16" s="99">
        <f t="shared" si="2"/>
        <v>0.26206896551724135</v>
      </c>
      <c r="R16" s="97">
        <v>105.00000000000001</v>
      </c>
      <c r="S16" s="99">
        <f t="shared" si="3"/>
        <v>0.7241379310344829</v>
      </c>
      <c r="T16" s="97">
        <v>122</v>
      </c>
      <c r="U16" s="99">
        <f t="shared" si="4"/>
        <v>0.8413793103448276</v>
      </c>
      <c r="V16" s="97">
        <v>105.00000000000003</v>
      </c>
      <c r="W16" s="99">
        <f t="shared" si="5"/>
        <v>0.724137931034483</v>
      </c>
      <c r="X16" s="97">
        <v>39.00000000000003</v>
      </c>
      <c r="Y16" s="99">
        <f t="shared" si="6"/>
        <v>0.2689655172413795</v>
      </c>
      <c r="Z16" s="97">
        <v>19.999999999999996</v>
      </c>
      <c r="AA16" s="99">
        <f t="shared" si="7"/>
        <v>0.1379310344827586</v>
      </c>
      <c r="AB16" s="97">
        <v>28</v>
      </c>
      <c r="AC16" s="97">
        <v>51</v>
      </c>
      <c r="AD16" s="97">
        <v>61</v>
      </c>
    </row>
    <row r="17" spans="1:30" s="100" customFormat="1" ht="13.5">
      <c r="A17" s="94"/>
      <c r="B17" s="95"/>
      <c r="C17" s="96" t="s">
        <v>3</v>
      </c>
      <c r="D17" s="97">
        <v>176</v>
      </c>
      <c r="E17" s="98">
        <v>0.3103344912101282</v>
      </c>
      <c r="F17" s="98">
        <v>2.8996705882352933</v>
      </c>
      <c r="G17" s="98">
        <v>2.7996357954545457</v>
      </c>
      <c r="H17" s="97">
        <v>68</v>
      </c>
      <c r="I17" s="98">
        <v>38.63636363636363</v>
      </c>
      <c r="J17" s="97">
        <v>68</v>
      </c>
      <c r="K17" s="99">
        <f t="shared" si="0"/>
        <v>0.38636363636363635</v>
      </c>
      <c r="L17" s="84">
        <v>446.3235294117646</v>
      </c>
      <c r="M17" s="97">
        <v>68</v>
      </c>
      <c r="N17" s="99">
        <f t="shared" si="1"/>
        <v>0.38636363636363635</v>
      </c>
      <c r="O17" s="84">
        <v>463.0882352941177</v>
      </c>
      <c r="P17" s="97">
        <v>45.999999999999986</v>
      </c>
      <c r="Q17" s="99">
        <f t="shared" si="2"/>
        <v>0.2613636363636363</v>
      </c>
      <c r="R17" s="97">
        <v>108.99999999999996</v>
      </c>
      <c r="S17" s="99">
        <f t="shared" si="3"/>
        <v>0.6193181818181815</v>
      </c>
      <c r="T17" s="97">
        <v>143.99999999999994</v>
      </c>
      <c r="U17" s="99">
        <f t="shared" si="4"/>
        <v>0.8181818181818179</v>
      </c>
      <c r="V17" s="97">
        <v>121</v>
      </c>
      <c r="W17" s="99">
        <f t="shared" si="5"/>
        <v>0.6875</v>
      </c>
      <c r="X17" s="97">
        <v>57.999999999999986</v>
      </c>
      <c r="Y17" s="99">
        <f t="shared" si="6"/>
        <v>0.3295454545454545</v>
      </c>
      <c r="Z17" s="97">
        <v>21.000000000000004</v>
      </c>
      <c r="AA17" s="99">
        <f t="shared" si="7"/>
        <v>0.11931818181818184</v>
      </c>
      <c r="AB17" s="97">
        <v>41</v>
      </c>
      <c r="AC17" s="97">
        <v>37</v>
      </c>
      <c r="AD17" s="97">
        <v>91</v>
      </c>
    </row>
    <row r="18" spans="1:30" s="100" customFormat="1" ht="13.5">
      <c r="A18" s="94"/>
      <c r="B18" s="95"/>
      <c r="C18" s="96" t="s">
        <v>4</v>
      </c>
      <c r="D18" s="97">
        <v>448</v>
      </c>
      <c r="E18" s="98">
        <v>0.7899423412621445</v>
      </c>
      <c r="F18" s="98">
        <v>2.8644152744630067</v>
      </c>
      <c r="G18" s="98">
        <v>2.7157400900900917</v>
      </c>
      <c r="H18" s="97">
        <v>140</v>
      </c>
      <c r="I18" s="98">
        <v>31.25</v>
      </c>
      <c r="J18" s="97">
        <v>140</v>
      </c>
      <c r="K18" s="99">
        <f t="shared" si="0"/>
        <v>0.3125</v>
      </c>
      <c r="L18" s="84">
        <v>450.99999999999994</v>
      </c>
      <c r="M18" s="97">
        <v>139</v>
      </c>
      <c r="N18" s="99">
        <f t="shared" si="1"/>
        <v>0.31026785714285715</v>
      </c>
      <c r="O18" s="84">
        <v>462.5179856115106</v>
      </c>
      <c r="P18" s="97">
        <v>83.99999999999997</v>
      </c>
      <c r="Q18" s="99">
        <f t="shared" si="2"/>
        <v>0.18749999999999994</v>
      </c>
      <c r="R18" s="97">
        <v>239.99999999999994</v>
      </c>
      <c r="S18" s="99">
        <f t="shared" si="3"/>
        <v>0.5357142857142856</v>
      </c>
      <c r="T18" s="97">
        <v>331.99999999999994</v>
      </c>
      <c r="U18" s="99">
        <f t="shared" si="4"/>
        <v>0.7410714285714285</v>
      </c>
      <c r="V18" s="97">
        <v>337.0000000000002</v>
      </c>
      <c r="W18" s="99">
        <f t="shared" si="5"/>
        <v>0.7522321428571433</v>
      </c>
      <c r="X18" s="97">
        <v>181.00000000000003</v>
      </c>
      <c r="Y18" s="99">
        <f t="shared" si="6"/>
        <v>0.4040178571428572</v>
      </c>
      <c r="Z18" s="97">
        <v>83.99999999999997</v>
      </c>
      <c r="AA18" s="99">
        <f t="shared" si="7"/>
        <v>0.18749999999999994</v>
      </c>
      <c r="AB18" s="97">
        <v>68</v>
      </c>
      <c r="AC18" s="97">
        <v>146</v>
      </c>
      <c r="AD18" s="97">
        <v>225</v>
      </c>
    </row>
    <row r="19" spans="1:30" s="100" customFormat="1" ht="13.5">
      <c r="A19" s="94"/>
      <c r="B19" s="95"/>
      <c r="C19" s="96" t="s">
        <v>5</v>
      </c>
      <c r="D19" s="97">
        <v>2056</v>
      </c>
      <c r="E19" s="98">
        <v>3.62527110186377</v>
      </c>
      <c r="F19" s="98">
        <v>2.790328157349896</v>
      </c>
      <c r="G19" s="98">
        <v>2.6598974509803868</v>
      </c>
      <c r="H19" s="97">
        <v>625</v>
      </c>
      <c r="I19" s="98">
        <v>30.398832684824903</v>
      </c>
      <c r="J19" s="97">
        <v>625</v>
      </c>
      <c r="K19" s="99">
        <f t="shared" si="0"/>
        <v>0.303988326848249</v>
      </c>
      <c r="L19" s="84">
        <v>447.32800000000026</v>
      </c>
      <c r="M19" s="97">
        <v>625</v>
      </c>
      <c r="N19" s="99">
        <f t="shared" si="1"/>
        <v>0.303988326848249</v>
      </c>
      <c r="O19" s="84">
        <v>453.88800000000015</v>
      </c>
      <c r="P19" s="97">
        <v>363.99999999999966</v>
      </c>
      <c r="Q19" s="99">
        <f t="shared" si="2"/>
        <v>0.17704280155642008</v>
      </c>
      <c r="R19" s="97">
        <v>1006.9999999999984</v>
      </c>
      <c r="S19" s="99">
        <f t="shared" si="3"/>
        <v>0.48978599221789804</v>
      </c>
      <c r="T19" s="97">
        <v>1458.000000000003</v>
      </c>
      <c r="U19" s="99">
        <f t="shared" si="4"/>
        <v>0.7091439688715968</v>
      </c>
      <c r="V19" s="97">
        <v>1508.0000000000023</v>
      </c>
      <c r="W19" s="99">
        <f t="shared" si="5"/>
        <v>0.7334630350194563</v>
      </c>
      <c r="X19" s="97">
        <v>857.9999999999993</v>
      </c>
      <c r="Y19" s="99">
        <f t="shared" si="6"/>
        <v>0.41731517509727595</v>
      </c>
      <c r="Z19" s="97">
        <v>392.00000000000045</v>
      </c>
      <c r="AA19" s="99">
        <f t="shared" si="7"/>
        <v>0.190661478599222</v>
      </c>
      <c r="AB19" s="97">
        <v>234</v>
      </c>
      <c r="AC19" s="97">
        <v>747</v>
      </c>
      <c r="AD19" s="97">
        <v>1035</v>
      </c>
    </row>
    <row r="20" spans="1:30" s="100" customFormat="1" ht="13.5">
      <c r="A20" s="94"/>
      <c r="B20" s="95"/>
      <c r="C20" s="96" t="s">
        <v>6</v>
      </c>
      <c r="D20" s="97">
        <v>53888</v>
      </c>
      <c r="E20" s="98">
        <v>95.01877876324652</v>
      </c>
      <c r="F20" s="98">
        <v>2.8140347734683724</v>
      </c>
      <c r="G20" s="98">
        <v>2.5770448323864508</v>
      </c>
      <c r="H20" s="97">
        <v>11986</v>
      </c>
      <c r="I20" s="98">
        <v>22.24242874109264</v>
      </c>
      <c r="J20" s="97">
        <v>11977</v>
      </c>
      <c r="K20" s="99">
        <f t="shared" si="0"/>
        <v>0.22225727434679335</v>
      </c>
      <c r="L20" s="84">
        <v>475.255907155381</v>
      </c>
      <c r="M20" s="97">
        <v>11982</v>
      </c>
      <c r="N20" s="99">
        <f t="shared" si="1"/>
        <v>0.2223500593824228</v>
      </c>
      <c r="O20" s="84">
        <v>473.6688365882168</v>
      </c>
      <c r="P20" s="97">
        <v>9095.999999999925</v>
      </c>
      <c r="Q20" s="99">
        <f t="shared" si="2"/>
        <v>0.16879453681710074</v>
      </c>
      <c r="R20" s="97">
        <v>24594.000000000015</v>
      </c>
      <c r="S20" s="99">
        <f t="shared" si="3"/>
        <v>0.45639103325415703</v>
      </c>
      <c r="T20" s="97">
        <v>31549.000000000266</v>
      </c>
      <c r="U20" s="99">
        <f t="shared" si="4"/>
        <v>0.5854550178147317</v>
      </c>
      <c r="V20" s="97">
        <v>34936.99999999994</v>
      </c>
      <c r="W20" s="99">
        <f t="shared" si="5"/>
        <v>0.6483261579572436</v>
      </c>
      <c r="X20" s="97">
        <v>19368.999999999945</v>
      </c>
      <c r="Y20" s="99">
        <f t="shared" si="6"/>
        <v>0.35943067102137666</v>
      </c>
      <c r="Z20" s="97">
        <v>11728.999999999953</v>
      </c>
      <c r="AA20" s="99">
        <f t="shared" si="7"/>
        <v>0.21765513657957156</v>
      </c>
      <c r="AB20" s="97">
        <v>13410</v>
      </c>
      <c r="AC20" s="97">
        <v>20727</v>
      </c>
      <c r="AD20" s="97">
        <v>17667</v>
      </c>
    </row>
    <row r="21" spans="1:30" ht="69">
      <c r="A21" s="50" t="s">
        <v>45</v>
      </c>
      <c r="B21" s="52" t="s">
        <v>11</v>
      </c>
      <c r="C21" s="42" t="s">
        <v>2</v>
      </c>
      <c r="D21" s="62">
        <v>531</v>
      </c>
      <c r="E21" s="59">
        <v>0.4018282808408881</v>
      </c>
      <c r="F21" s="59">
        <v>3.252942528735632</v>
      </c>
      <c r="G21" s="59">
        <v>3.157883804143128</v>
      </c>
      <c r="H21" s="62">
        <v>354</v>
      </c>
      <c r="I21" s="59">
        <v>66.66666666666667</v>
      </c>
      <c r="J21" s="62">
        <v>354</v>
      </c>
      <c r="K21" s="92">
        <f t="shared" si="0"/>
        <v>0.6666666666666666</v>
      </c>
      <c r="L21" s="63">
        <v>510.48022598870017</v>
      </c>
      <c r="M21" s="62">
        <v>354</v>
      </c>
      <c r="N21" s="92">
        <f t="shared" si="1"/>
        <v>0.6666666666666666</v>
      </c>
      <c r="O21" s="63">
        <v>512.3163841807914</v>
      </c>
      <c r="P21" s="62">
        <v>261</v>
      </c>
      <c r="Q21" s="92">
        <f t="shared" si="2"/>
        <v>0.4915254237288136</v>
      </c>
      <c r="R21" s="62">
        <v>430.9999999999997</v>
      </c>
      <c r="S21" s="92">
        <f t="shared" si="3"/>
        <v>0.811676082862523</v>
      </c>
      <c r="T21" s="62">
        <v>495.00000000000006</v>
      </c>
      <c r="U21" s="92">
        <f t="shared" si="4"/>
        <v>0.9322033898305085</v>
      </c>
      <c r="V21" s="62">
        <v>266.0000000000001</v>
      </c>
      <c r="W21" s="92">
        <f t="shared" si="5"/>
        <v>0.5009416195856876</v>
      </c>
      <c r="X21" s="62">
        <v>97.00000000000003</v>
      </c>
      <c r="Y21" s="92">
        <f t="shared" si="6"/>
        <v>0.1826741996233522</v>
      </c>
      <c r="Z21" s="62">
        <v>29.99999999999999</v>
      </c>
      <c r="AA21" s="92">
        <f t="shared" si="7"/>
        <v>0.05649717514124292</v>
      </c>
      <c r="AB21" s="62">
        <v>325</v>
      </c>
      <c r="AC21" s="62">
        <v>61</v>
      </c>
      <c r="AD21" s="62">
        <v>119</v>
      </c>
    </row>
    <row r="22" spans="1:30" ht="13.5">
      <c r="A22" s="50"/>
      <c r="B22" s="52"/>
      <c r="C22" s="42" t="s">
        <v>3</v>
      </c>
      <c r="D22" s="62">
        <v>426</v>
      </c>
      <c r="E22" s="59">
        <v>0.32237071118308536</v>
      </c>
      <c r="F22" s="59">
        <v>3.095289855072463</v>
      </c>
      <c r="G22" s="59">
        <v>2.9697061032863856</v>
      </c>
      <c r="H22" s="62">
        <v>223</v>
      </c>
      <c r="I22" s="59">
        <v>52.347417840375584</v>
      </c>
      <c r="J22" s="62">
        <v>222</v>
      </c>
      <c r="K22" s="92">
        <f t="shared" si="0"/>
        <v>0.5211267605633803</v>
      </c>
      <c r="L22" s="63">
        <v>496.5315315315314</v>
      </c>
      <c r="M22" s="62">
        <v>223</v>
      </c>
      <c r="N22" s="92">
        <f t="shared" si="1"/>
        <v>0.5234741784037559</v>
      </c>
      <c r="O22" s="63">
        <v>503.9910313901344</v>
      </c>
      <c r="P22" s="62">
        <v>166.99999999999991</v>
      </c>
      <c r="Q22" s="92">
        <f t="shared" si="2"/>
        <v>0.3920187793427228</v>
      </c>
      <c r="R22" s="62">
        <v>314.0000000000001</v>
      </c>
      <c r="S22" s="92">
        <f t="shared" si="3"/>
        <v>0.7370892018779346</v>
      </c>
      <c r="T22" s="62">
        <v>372.9999999999998</v>
      </c>
      <c r="U22" s="92">
        <f t="shared" si="4"/>
        <v>0.8755868544600933</v>
      </c>
      <c r="V22" s="62">
        <v>243.00000000000006</v>
      </c>
      <c r="W22" s="92">
        <f t="shared" si="5"/>
        <v>0.5704225352112677</v>
      </c>
      <c r="X22" s="62">
        <v>93.99999999999997</v>
      </c>
      <c r="Y22" s="92">
        <f t="shared" si="6"/>
        <v>0.2206572769953051</v>
      </c>
      <c r="Z22" s="62">
        <v>38.99999999999999</v>
      </c>
      <c r="AA22" s="92">
        <f t="shared" si="7"/>
        <v>0.09154929577464788</v>
      </c>
      <c r="AB22" s="62">
        <v>223</v>
      </c>
      <c r="AC22" s="62">
        <v>57</v>
      </c>
      <c r="AD22" s="62">
        <v>134</v>
      </c>
    </row>
    <row r="23" spans="1:30" ht="13.5">
      <c r="A23" s="50"/>
      <c r="B23" s="52"/>
      <c r="C23" s="42" t="s">
        <v>4</v>
      </c>
      <c r="D23" s="62">
        <v>711</v>
      </c>
      <c r="E23" s="59">
        <v>0.5380412573971214</v>
      </c>
      <c r="F23" s="59">
        <v>3.0701741654571855</v>
      </c>
      <c r="G23" s="59">
        <v>2.9292129445234685</v>
      </c>
      <c r="H23" s="62">
        <v>362</v>
      </c>
      <c r="I23" s="59">
        <v>50.91420534458509</v>
      </c>
      <c r="J23" s="62">
        <v>362</v>
      </c>
      <c r="K23" s="92">
        <f t="shared" si="0"/>
        <v>0.509142053445851</v>
      </c>
      <c r="L23" s="63">
        <v>501.6298342541439</v>
      </c>
      <c r="M23" s="62">
        <v>362</v>
      </c>
      <c r="N23" s="92">
        <f t="shared" si="1"/>
        <v>0.509142053445851</v>
      </c>
      <c r="O23" s="63">
        <v>506.878453038674</v>
      </c>
      <c r="P23" s="62">
        <v>269</v>
      </c>
      <c r="Q23" s="92">
        <f t="shared" si="2"/>
        <v>0.37834036568213786</v>
      </c>
      <c r="R23" s="62">
        <v>509.0000000000005</v>
      </c>
      <c r="S23" s="92">
        <f t="shared" si="3"/>
        <v>0.7158931082981723</v>
      </c>
      <c r="T23" s="62">
        <v>604.0000000000005</v>
      </c>
      <c r="U23" s="92">
        <f t="shared" si="4"/>
        <v>0.8495077355836856</v>
      </c>
      <c r="V23" s="62">
        <v>410.9999999999998</v>
      </c>
      <c r="W23" s="92">
        <f t="shared" si="5"/>
        <v>0.5780590717299575</v>
      </c>
      <c r="X23" s="62">
        <v>163.99999999999997</v>
      </c>
      <c r="Y23" s="92">
        <f t="shared" si="6"/>
        <v>0.23066104078762303</v>
      </c>
      <c r="Z23" s="62">
        <v>75.99999999999993</v>
      </c>
      <c r="AA23" s="92">
        <f t="shared" si="7"/>
        <v>0.1068917018284106</v>
      </c>
      <c r="AB23" s="62">
        <v>358</v>
      </c>
      <c r="AC23" s="62">
        <v>117</v>
      </c>
      <c r="AD23" s="62">
        <v>201</v>
      </c>
    </row>
    <row r="24" spans="1:30" ht="13.5">
      <c r="A24" s="50"/>
      <c r="B24" s="52"/>
      <c r="C24" s="42" t="s">
        <v>5</v>
      </c>
      <c r="D24" s="62">
        <v>2863</v>
      </c>
      <c r="E24" s="59">
        <v>2.1665430660027547</v>
      </c>
      <c r="F24" s="59">
        <v>2.977173848439826</v>
      </c>
      <c r="G24" s="59">
        <v>2.8214418604651197</v>
      </c>
      <c r="H24" s="62">
        <v>1304</v>
      </c>
      <c r="I24" s="59">
        <v>45.54662940971009</v>
      </c>
      <c r="J24" s="62">
        <v>1303</v>
      </c>
      <c r="K24" s="92">
        <f t="shared" si="0"/>
        <v>0.45511701012923506</v>
      </c>
      <c r="L24" s="63">
        <v>498.84113584036777</v>
      </c>
      <c r="M24" s="62">
        <v>1302</v>
      </c>
      <c r="N24" s="92">
        <f t="shared" si="1"/>
        <v>0.4547677261613692</v>
      </c>
      <c r="O24" s="63">
        <v>507.2580645161294</v>
      </c>
      <c r="P24" s="62">
        <v>985.9999999999989</v>
      </c>
      <c r="Q24" s="92">
        <f t="shared" si="2"/>
        <v>0.3443939923157523</v>
      </c>
      <c r="R24" s="62">
        <v>1894.0000000000014</v>
      </c>
      <c r="S24" s="92">
        <f t="shared" si="3"/>
        <v>0.6615438351379677</v>
      </c>
      <c r="T24" s="62">
        <v>2307.000000000002</v>
      </c>
      <c r="U24" s="92">
        <f t="shared" si="4"/>
        <v>0.8057981138665742</v>
      </c>
      <c r="V24" s="62">
        <v>1696.9999999999982</v>
      </c>
      <c r="W24" s="92">
        <f t="shared" si="5"/>
        <v>0.5927348934683891</v>
      </c>
      <c r="X24" s="62">
        <v>784.0000000000014</v>
      </c>
      <c r="Y24" s="92">
        <f t="shared" si="6"/>
        <v>0.27383863080684645</v>
      </c>
      <c r="Z24" s="62">
        <v>364.99999999999994</v>
      </c>
      <c r="AA24" s="92">
        <f t="shared" si="7"/>
        <v>0.12748864827104434</v>
      </c>
      <c r="AB24" s="62">
        <v>1278</v>
      </c>
      <c r="AC24" s="62">
        <v>539</v>
      </c>
      <c r="AD24" s="62">
        <v>921</v>
      </c>
    </row>
    <row r="25" spans="1:30" ht="13.5">
      <c r="A25" s="50"/>
      <c r="B25" s="52"/>
      <c r="C25" s="42" t="s">
        <v>6</v>
      </c>
      <c r="D25" s="62">
        <v>127615</v>
      </c>
      <c r="E25" s="59">
        <v>96.57121668457616</v>
      </c>
      <c r="F25" s="59">
        <v>2.988173163002231</v>
      </c>
      <c r="G25" s="59">
        <v>2.751686129373332</v>
      </c>
      <c r="H25" s="62">
        <v>49142</v>
      </c>
      <c r="I25" s="59">
        <v>38.5080123809897</v>
      </c>
      <c r="J25" s="62">
        <v>49095</v>
      </c>
      <c r="K25" s="92">
        <f t="shared" si="0"/>
        <v>0.3847118285468009</v>
      </c>
      <c r="L25" s="63">
        <v>536.6599450045848</v>
      </c>
      <c r="M25" s="62">
        <v>49111</v>
      </c>
      <c r="N25" s="92">
        <f t="shared" si="1"/>
        <v>0.3848372056576421</v>
      </c>
      <c r="O25" s="63">
        <v>531.6603204984618</v>
      </c>
      <c r="P25" s="62">
        <v>44586.00000000033</v>
      </c>
      <c r="Q25" s="92">
        <f t="shared" si="2"/>
        <v>0.3493789914978672</v>
      </c>
      <c r="R25" s="62">
        <v>81487.99999999988</v>
      </c>
      <c r="S25" s="92">
        <f t="shared" si="3"/>
        <v>0.6385456255142411</v>
      </c>
      <c r="T25" s="62">
        <v>91123.00000000077</v>
      </c>
      <c r="U25" s="92">
        <f t="shared" si="4"/>
        <v>0.7140461544489345</v>
      </c>
      <c r="V25" s="62">
        <v>65448.00000000019</v>
      </c>
      <c r="W25" s="92">
        <f t="shared" si="5"/>
        <v>0.5128550718959385</v>
      </c>
      <c r="X25" s="62">
        <v>28228.000000000477</v>
      </c>
      <c r="Y25" s="92">
        <f t="shared" si="6"/>
        <v>0.22119656780159447</v>
      </c>
      <c r="Z25" s="62">
        <v>17834.000000000004</v>
      </c>
      <c r="AA25" s="92">
        <f t="shared" si="7"/>
        <v>0.13974846217137488</v>
      </c>
      <c r="AB25" s="62">
        <v>77847</v>
      </c>
      <c r="AC25" s="62">
        <v>21359</v>
      </c>
      <c r="AD25" s="62">
        <v>21804</v>
      </c>
    </row>
    <row r="26" spans="1:30" s="100" customFormat="1" ht="54.75">
      <c r="A26" s="94" t="s">
        <v>46</v>
      </c>
      <c r="B26" s="95" t="s">
        <v>10</v>
      </c>
      <c r="C26" s="96" t="s">
        <v>2</v>
      </c>
      <c r="D26" s="97">
        <v>235</v>
      </c>
      <c r="E26" s="98">
        <v>0.4143670763317053</v>
      </c>
      <c r="F26" s="98">
        <v>3.0502597402597402</v>
      </c>
      <c r="G26" s="98">
        <v>2.888331330472103</v>
      </c>
      <c r="H26" s="97">
        <v>103</v>
      </c>
      <c r="I26" s="98">
        <v>43.829787234042556</v>
      </c>
      <c r="J26" s="97">
        <v>103</v>
      </c>
      <c r="K26" s="99">
        <f t="shared" si="0"/>
        <v>0.43829787234042555</v>
      </c>
      <c r="L26" s="84">
        <v>488.3495145631067</v>
      </c>
      <c r="M26" s="97">
        <v>103</v>
      </c>
      <c r="N26" s="99">
        <f t="shared" si="1"/>
        <v>0.43829787234042555</v>
      </c>
      <c r="O26" s="84">
        <v>516.0194174757281</v>
      </c>
      <c r="P26" s="97">
        <v>100</v>
      </c>
      <c r="Q26" s="99">
        <f t="shared" si="2"/>
        <v>0.425531914893617</v>
      </c>
      <c r="R26" s="97">
        <v>179.00000000000006</v>
      </c>
      <c r="S26" s="99">
        <f t="shared" si="3"/>
        <v>0.7617021276595747</v>
      </c>
      <c r="T26" s="97">
        <v>207.99999999999997</v>
      </c>
      <c r="U26" s="99">
        <f t="shared" si="4"/>
        <v>0.8851063829787232</v>
      </c>
      <c r="V26" s="97">
        <v>126.99999999999994</v>
      </c>
      <c r="W26" s="99">
        <f t="shared" si="5"/>
        <v>0.5404255319148934</v>
      </c>
      <c r="X26" s="97">
        <v>48.00000000000002</v>
      </c>
      <c r="Y26" s="99">
        <f t="shared" si="6"/>
        <v>0.20425531914893627</v>
      </c>
      <c r="Z26" s="97">
        <v>15.999999999999996</v>
      </c>
      <c r="AA26" s="99">
        <f t="shared" si="7"/>
        <v>0.06808510638297871</v>
      </c>
      <c r="AB26" s="97">
        <v>100</v>
      </c>
      <c r="AC26" s="97">
        <v>58</v>
      </c>
      <c r="AD26" s="97">
        <v>64</v>
      </c>
    </row>
    <row r="27" spans="1:30" s="100" customFormat="1" ht="13.5">
      <c r="A27" s="94"/>
      <c r="B27" s="95"/>
      <c r="C27" s="96" t="s">
        <v>3</v>
      </c>
      <c r="D27" s="97">
        <v>294</v>
      </c>
      <c r="E27" s="98">
        <v>0.5183996614532823</v>
      </c>
      <c r="F27" s="98">
        <v>2.9457544483985765</v>
      </c>
      <c r="G27" s="98">
        <v>2.7784688356164393</v>
      </c>
      <c r="H27" s="97">
        <v>104</v>
      </c>
      <c r="I27" s="98">
        <v>35.374149659863946</v>
      </c>
      <c r="J27" s="97">
        <v>104</v>
      </c>
      <c r="K27" s="99">
        <f t="shared" si="0"/>
        <v>0.35374149659863946</v>
      </c>
      <c r="L27" s="84">
        <v>491.8269230769231</v>
      </c>
      <c r="M27" s="97">
        <v>104</v>
      </c>
      <c r="N27" s="99">
        <f t="shared" si="1"/>
        <v>0.35374149659863946</v>
      </c>
      <c r="O27" s="84">
        <v>519.6153846153848</v>
      </c>
      <c r="P27" s="97">
        <v>125.00000000000001</v>
      </c>
      <c r="Q27" s="99">
        <f t="shared" si="2"/>
        <v>0.4251700680272109</v>
      </c>
      <c r="R27" s="97">
        <v>213</v>
      </c>
      <c r="S27" s="99">
        <f t="shared" si="3"/>
        <v>0.7244897959183674</v>
      </c>
      <c r="T27" s="97">
        <v>250.99999999999974</v>
      </c>
      <c r="U27" s="99">
        <f t="shared" si="4"/>
        <v>0.8537414965986386</v>
      </c>
      <c r="V27" s="97">
        <v>159.0000000000001</v>
      </c>
      <c r="W27" s="99">
        <f t="shared" si="5"/>
        <v>0.5408163265306126</v>
      </c>
      <c r="X27" s="97">
        <v>69.00000000000001</v>
      </c>
      <c r="Y27" s="99">
        <f t="shared" si="6"/>
        <v>0.23469387755102045</v>
      </c>
      <c r="Z27" s="97">
        <v>33.00000000000001</v>
      </c>
      <c r="AA27" s="99">
        <f t="shared" si="7"/>
        <v>0.1122448979591837</v>
      </c>
      <c r="AB27" s="97">
        <v>127</v>
      </c>
      <c r="AC27" s="97">
        <v>72</v>
      </c>
      <c r="AD27" s="97">
        <v>78</v>
      </c>
    </row>
    <row r="28" spans="1:30" s="100" customFormat="1" ht="13.5">
      <c r="A28" s="94"/>
      <c r="B28" s="95"/>
      <c r="C28" s="96" t="s">
        <v>4</v>
      </c>
      <c r="D28" s="97">
        <v>766</v>
      </c>
      <c r="E28" s="98">
        <v>1.3506603424258987</v>
      </c>
      <c r="F28" s="98">
        <v>2.860672268907561</v>
      </c>
      <c r="G28" s="98">
        <v>2.6687048684210533</v>
      </c>
      <c r="H28" s="97">
        <v>249</v>
      </c>
      <c r="I28" s="98">
        <v>32.5065274151436</v>
      </c>
      <c r="J28" s="97">
        <v>249</v>
      </c>
      <c r="K28" s="99">
        <f t="shared" si="0"/>
        <v>0.32506527415143605</v>
      </c>
      <c r="L28" s="84">
        <v>464.4979919678713</v>
      </c>
      <c r="M28" s="97">
        <v>249</v>
      </c>
      <c r="N28" s="99">
        <f t="shared" si="1"/>
        <v>0.32506527415143605</v>
      </c>
      <c r="O28" s="84">
        <v>487.1485943775103</v>
      </c>
      <c r="P28" s="97">
        <v>239.00000000000017</v>
      </c>
      <c r="Q28" s="99">
        <f t="shared" si="2"/>
        <v>0.31201044386423</v>
      </c>
      <c r="R28" s="97">
        <v>489.999999999999</v>
      </c>
      <c r="S28" s="99">
        <f t="shared" si="3"/>
        <v>0.6396866840731057</v>
      </c>
      <c r="T28" s="97">
        <v>619.9999999999997</v>
      </c>
      <c r="U28" s="99">
        <f t="shared" si="4"/>
        <v>0.8093994778067881</v>
      </c>
      <c r="V28" s="97">
        <v>485.00000000000017</v>
      </c>
      <c r="W28" s="99">
        <f t="shared" si="5"/>
        <v>0.6331592689295041</v>
      </c>
      <c r="X28" s="97">
        <v>232.9999999999999</v>
      </c>
      <c r="Y28" s="99">
        <f t="shared" si="6"/>
        <v>0.30417754569190586</v>
      </c>
      <c r="Z28" s="97">
        <v>89.00000000000007</v>
      </c>
      <c r="AA28" s="99">
        <f t="shared" si="7"/>
        <v>0.11618798955613586</v>
      </c>
      <c r="AB28" s="97">
        <v>206</v>
      </c>
      <c r="AC28" s="97">
        <v>294</v>
      </c>
      <c r="AD28" s="97">
        <v>238</v>
      </c>
    </row>
    <row r="29" spans="1:30" s="100" customFormat="1" ht="13.5">
      <c r="A29" s="94"/>
      <c r="B29" s="95"/>
      <c r="C29" s="96" t="s">
        <v>5</v>
      </c>
      <c r="D29" s="97">
        <v>4620</v>
      </c>
      <c r="E29" s="98">
        <v>8.146280394265865</v>
      </c>
      <c r="F29" s="98">
        <v>2.809148789748459</v>
      </c>
      <c r="G29" s="98">
        <v>2.6345979053021975</v>
      </c>
      <c r="H29" s="97">
        <v>1329</v>
      </c>
      <c r="I29" s="98">
        <v>28.766233766233768</v>
      </c>
      <c r="J29" s="97">
        <v>1329</v>
      </c>
      <c r="K29" s="99">
        <f t="shared" si="0"/>
        <v>0.2876623376623377</v>
      </c>
      <c r="L29" s="84">
        <v>467.110609480813</v>
      </c>
      <c r="M29" s="97">
        <v>1328</v>
      </c>
      <c r="N29" s="99">
        <f t="shared" si="1"/>
        <v>0.28744588744588745</v>
      </c>
      <c r="O29" s="84">
        <v>479.2018072289153</v>
      </c>
      <c r="P29" s="97">
        <v>1094</v>
      </c>
      <c r="Q29" s="99">
        <f t="shared" si="2"/>
        <v>0.23679653679653678</v>
      </c>
      <c r="R29" s="97">
        <v>2589.0000000000073</v>
      </c>
      <c r="S29" s="99">
        <f t="shared" si="3"/>
        <v>0.560389610389612</v>
      </c>
      <c r="T29" s="97">
        <v>3410.000000000003</v>
      </c>
      <c r="U29" s="99">
        <f t="shared" si="4"/>
        <v>0.7380952380952388</v>
      </c>
      <c r="V29" s="97">
        <v>3164.0000000000045</v>
      </c>
      <c r="W29" s="99">
        <f t="shared" si="5"/>
        <v>0.6848484848484858</v>
      </c>
      <c r="X29" s="97">
        <v>1664.0000000000023</v>
      </c>
      <c r="Y29" s="99">
        <f t="shared" si="6"/>
        <v>0.36017316017316064</v>
      </c>
      <c r="Z29" s="97">
        <v>796.9999999999978</v>
      </c>
      <c r="AA29" s="99">
        <f t="shared" si="7"/>
        <v>0.17251082251082203</v>
      </c>
      <c r="AB29" s="97">
        <v>1097</v>
      </c>
      <c r="AC29" s="97">
        <v>1949</v>
      </c>
      <c r="AD29" s="97">
        <v>1427</v>
      </c>
    </row>
    <row r="30" spans="1:30" s="100" customFormat="1" ht="13.5">
      <c r="A30" s="94"/>
      <c r="B30" s="95"/>
      <c r="C30" s="96" t="s">
        <v>6</v>
      </c>
      <c r="D30" s="97">
        <v>50798</v>
      </c>
      <c r="E30" s="98">
        <v>89.57029252552324</v>
      </c>
      <c r="F30" s="98">
        <v>2.81204151365162</v>
      </c>
      <c r="G30" s="98">
        <v>2.5739847709352257</v>
      </c>
      <c r="H30" s="97">
        <v>11100</v>
      </c>
      <c r="I30" s="98">
        <v>21.851253986377415</v>
      </c>
      <c r="J30" s="97">
        <v>11091</v>
      </c>
      <c r="K30" s="99">
        <f t="shared" si="0"/>
        <v>0.2183353675341549</v>
      </c>
      <c r="L30" s="84">
        <v>474.0302948336465</v>
      </c>
      <c r="M30" s="97">
        <v>11096</v>
      </c>
      <c r="N30" s="99">
        <f t="shared" si="1"/>
        <v>0.2184337966061656</v>
      </c>
      <c r="O30" s="84">
        <v>470.4740447007938</v>
      </c>
      <c r="P30" s="97">
        <v>8069.999999999997</v>
      </c>
      <c r="Q30" s="99">
        <f t="shared" si="2"/>
        <v>0.1588645222252844</v>
      </c>
      <c r="R30" s="97">
        <v>22584.000000000007</v>
      </c>
      <c r="S30" s="99">
        <f t="shared" si="3"/>
        <v>0.4445844324579709</v>
      </c>
      <c r="T30" s="97">
        <v>29115.999999999825</v>
      </c>
      <c r="U30" s="99">
        <f t="shared" si="4"/>
        <v>0.5731721721327577</v>
      </c>
      <c r="V30" s="97">
        <v>33072.999999999905</v>
      </c>
      <c r="W30" s="99">
        <f t="shared" si="5"/>
        <v>0.6510689397220344</v>
      </c>
      <c r="X30" s="97">
        <v>18490.999999999894</v>
      </c>
      <c r="Y30" s="99">
        <f t="shared" si="6"/>
        <v>0.36401039411000224</v>
      </c>
      <c r="Z30" s="97">
        <v>11311.000000000058</v>
      </c>
      <c r="AA30" s="99">
        <f t="shared" si="7"/>
        <v>0.22266624670262725</v>
      </c>
      <c r="AB30" s="97">
        <v>12251</v>
      </c>
      <c r="AC30" s="97">
        <v>19335</v>
      </c>
      <c r="AD30" s="97">
        <v>17272</v>
      </c>
    </row>
    <row r="31" spans="1:30" ht="69">
      <c r="A31" s="50" t="s">
        <v>46</v>
      </c>
      <c r="B31" s="52" t="s">
        <v>11</v>
      </c>
      <c r="C31" s="42" t="s">
        <v>2</v>
      </c>
      <c r="D31" s="62">
        <v>1291</v>
      </c>
      <c r="E31" s="59">
        <v>0.9769497374116507</v>
      </c>
      <c r="F31" s="59">
        <v>3.2545103338632755</v>
      </c>
      <c r="G31" s="59">
        <v>3.1279866459627343</v>
      </c>
      <c r="H31" s="62">
        <v>858</v>
      </c>
      <c r="I31" s="59">
        <v>66.46010844306738</v>
      </c>
      <c r="J31" s="62">
        <v>857</v>
      </c>
      <c r="K31" s="92">
        <f t="shared" si="0"/>
        <v>0.6638264910921766</v>
      </c>
      <c r="L31" s="63">
        <v>533.0921820303381</v>
      </c>
      <c r="M31" s="62">
        <v>858</v>
      </c>
      <c r="N31" s="92">
        <f t="shared" si="1"/>
        <v>0.6646010844306739</v>
      </c>
      <c r="O31" s="63">
        <v>567.9953379953386</v>
      </c>
      <c r="P31" s="62">
        <v>836.0000000000001</v>
      </c>
      <c r="Q31" s="92">
        <f t="shared" si="2"/>
        <v>0.6475600309837336</v>
      </c>
      <c r="R31" s="62">
        <v>1111.9999999999993</v>
      </c>
      <c r="S31" s="92">
        <f t="shared" si="3"/>
        <v>0.8613477924089847</v>
      </c>
      <c r="T31" s="62">
        <v>1191.0000000000018</v>
      </c>
      <c r="U31" s="92">
        <f t="shared" si="4"/>
        <v>0.9225406661502725</v>
      </c>
      <c r="V31" s="62">
        <v>434.0000000000002</v>
      </c>
      <c r="W31" s="92">
        <f t="shared" si="5"/>
        <v>0.33617350890782355</v>
      </c>
      <c r="X31" s="62">
        <v>150.99999999999994</v>
      </c>
      <c r="Y31" s="92">
        <f t="shared" si="6"/>
        <v>0.11696359411309058</v>
      </c>
      <c r="Z31" s="62">
        <v>73.99999999999999</v>
      </c>
      <c r="AA31" s="92">
        <f t="shared" si="7"/>
        <v>0.05731990704879937</v>
      </c>
      <c r="AB31" s="62">
        <v>977</v>
      </c>
      <c r="AC31" s="62">
        <v>79</v>
      </c>
      <c r="AD31" s="62">
        <v>189</v>
      </c>
    </row>
    <row r="32" spans="1:30" ht="13.5">
      <c r="A32" s="50"/>
      <c r="B32" s="52"/>
      <c r="C32" s="42" t="s">
        <v>3</v>
      </c>
      <c r="D32" s="62">
        <v>1227</v>
      </c>
      <c r="E32" s="59">
        <v>0.9285184568583233</v>
      </c>
      <c r="F32" s="59">
        <v>3.1015311699402184</v>
      </c>
      <c r="G32" s="59">
        <v>2.948295495495497</v>
      </c>
      <c r="H32" s="62">
        <v>618</v>
      </c>
      <c r="I32" s="59">
        <v>50.36674816625917</v>
      </c>
      <c r="J32" s="62">
        <v>617</v>
      </c>
      <c r="K32" s="92">
        <f t="shared" si="0"/>
        <v>0.5028524857375714</v>
      </c>
      <c r="L32" s="63">
        <v>542.0745542949765</v>
      </c>
      <c r="M32" s="62">
        <v>618</v>
      </c>
      <c r="N32" s="92">
        <f t="shared" si="1"/>
        <v>0.5036674816625917</v>
      </c>
      <c r="O32" s="63">
        <v>561.1488673139168</v>
      </c>
      <c r="P32" s="62">
        <v>680.0000000000007</v>
      </c>
      <c r="Q32" s="92">
        <f t="shared" si="2"/>
        <v>0.5541972290138555</v>
      </c>
      <c r="R32" s="62">
        <v>1000.0000000000008</v>
      </c>
      <c r="S32" s="92">
        <f t="shared" si="3"/>
        <v>0.8149959250203755</v>
      </c>
      <c r="T32" s="62">
        <v>1079.999999999999</v>
      </c>
      <c r="U32" s="92">
        <f t="shared" si="4"/>
        <v>0.8801955990220042</v>
      </c>
      <c r="V32" s="62">
        <v>505.99999999999915</v>
      </c>
      <c r="W32" s="92">
        <f t="shared" si="5"/>
        <v>0.412387938060309</v>
      </c>
      <c r="X32" s="62">
        <v>183.0000000000002</v>
      </c>
      <c r="Y32" s="92">
        <f t="shared" si="6"/>
        <v>0.14914425427872877</v>
      </c>
      <c r="Z32" s="62">
        <v>96.00000000000009</v>
      </c>
      <c r="AA32" s="92">
        <f t="shared" si="7"/>
        <v>0.07823960880195606</v>
      </c>
      <c r="AB32" s="62">
        <v>941</v>
      </c>
      <c r="AC32" s="62">
        <v>100</v>
      </c>
      <c r="AD32" s="62">
        <v>142</v>
      </c>
    </row>
    <row r="33" spans="1:30" ht="13.5">
      <c r="A33" s="50"/>
      <c r="B33" s="52"/>
      <c r="C33" s="42" t="s">
        <v>4</v>
      </c>
      <c r="D33" s="62">
        <v>2457</v>
      </c>
      <c r="E33" s="59">
        <v>1.8593071299925839</v>
      </c>
      <c r="F33" s="59">
        <v>3.0722680052378877</v>
      </c>
      <c r="G33" s="59">
        <v>2.9009692212608096</v>
      </c>
      <c r="H33" s="62">
        <v>1231</v>
      </c>
      <c r="I33" s="59">
        <v>50.1017501017501</v>
      </c>
      <c r="J33" s="62">
        <v>1229</v>
      </c>
      <c r="K33" s="92">
        <f t="shared" si="0"/>
        <v>0.5002035002035002</v>
      </c>
      <c r="L33" s="63">
        <v>529.4629780309194</v>
      </c>
      <c r="M33" s="62">
        <v>1230</v>
      </c>
      <c r="N33" s="92">
        <f t="shared" si="1"/>
        <v>0.5006105006105006</v>
      </c>
      <c r="O33" s="63">
        <v>550.8211382113817</v>
      </c>
      <c r="P33" s="62">
        <v>1206.0000000000002</v>
      </c>
      <c r="Q33" s="92">
        <f t="shared" si="2"/>
        <v>0.49084249084249093</v>
      </c>
      <c r="R33" s="62">
        <v>1864</v>
      </c>
      <c r="S33" s="92">
        <f t="shared" si="3"/>
        <v>0.7586487586487587</v>
      </c>
      <c r="T33" s="62">
        <v>2074.9999999999986</v>
      </c>
      <c r="U33" s="92">
        <f t="shared" si="4"/>
        <v>0.844525844525844</v>
      </c>
      <c r="V33" s="62">
        <v>1101.000000000001</v>
      </c>
      <c r="W33" s="92">
        <f t="shared" si="5"/>
        <v>0.44810744810744846</v>
      </c>
      <c r="X33" s="62">
        <v>439.00000000000045</v>
      </c>
      <c r="Y33" s="92">
        <f t="shared" si="6"/>
        <v>0.17867317867317886</v>
      </c>
      <c r="Z33" s="62">
        <v>224.99999999999974</v>
      </c>
      <c r="AA33" s="92">
        <f t="shared" si="7"/>
        <v>0.09157509157509147</v>
      </c>
      <c r="AB33" s="62">
        <v>1664</v>
      </c>
      <c r="AC33" s="62">
        <v>324</v>
      </c>
      <c r="AD33" s="62">
        <v>359</v>
      </c>
    </row>
    <row r="34" spans="1:30" ht="13.5">
      <c r="A34" s="50"/>
      <c r="B34" s="52"/>
      <c r="C34" s="42" t="s">
        <v>5</v>
      </c>
      <c r="D34" s="62">
        <v>11034</v>
      </c>
      <c r="E34" s="59">
        <v>8.349855462897098</v>
      </c>
      <c r="F34" s="59">
        <v>3.0024807165230936</v>
      </c>
      <c r="G34" s="59">
        <v>2.8235448241205963</v>
      </c>
      <c r="H34" s="62">
        <v>4857</v>
      </c>
      <c r="I34" s="59">
        <v>44.01848830886351</v>
      </c>
      <c r="J34" s="62">
        <v>4855</v>
      </c>
      <c r="K34" s="92">
        <f t="shared" si="0"/>
        <v>0.4400036251586007</v>
      </c>
      <c r="L34" s="63">
        <v>526.3789907312065</v>
      </c>
      <c r="M34" s="62">
        <v>4853</v>
      </c>
      <c r="N34" s="92">
        <f t="shared" si="1"/>
        <v>0.43982236722856627</v>
      </c>
      <c r="O34" s="63">
        <v>534.5662476818479</v>
      </c>
      <c r="P34" s="62">
        <v>4576.000000000002</v>
      </c>
      <c r="Q34" s="92">
        <f t="shared" si="2"/>
        <v>0.41471814391879663</v>
      </c>
      <c r="R34" s="62">
        <v>7838.000000000005</v>
      </c>
      <c r="S34" s="92">
        <f t="shared" si="3"/>
        <v>0.7103498278049669</v>
      </c>
      <c r="T34" s="62">
        <v>8925.999999999953</v>
      </c>
      <c r="U34" s="92">
        <f t="shared" si="4"/>
        <v>0.808954141743697</v>
      </c>
      <c r="V34" s="62">
        <v>5644.000000000003</v>
      </c>
      <c r="W34" s="92">
        <f t="shared" si="5"/>
        <v>0.5115098785571871</v>
      </c>
      <c r="X34" s="62">
        <v>2362.9999999999986</v>
      </c>
      <c r="Y34" s="92">
        <f t="shared" si="6"/>
        <v>0.21415624433568956</v>
      </c>
      <c r="Z34" s="62">
        <v>1237.0000000000005</v>
      </c>
      <c r="AA34" s="92">
        <f t="shared" si="7"/>
        <v>0.11210802972630057</v>
      </c>
      <c r="AB34" s="62">
        <v>6832</v>
      </c>
      <c r="AC34" s="62">
        <v>1775</v>
      </c>
      <c r="AD34" s="62">
        <v>1867</v>
      </c>
    </row>
    <row r="35" spans="1:30" ht="13.5">
      <c r="A35" s="50"/>
      <c r="B35" s="52"/>
      <c r="C35" s="42" t="s">
        <v>6</v>
      </c>
      <c r="D35" s="62">
        <v>116137</v>
      </c>
      <c r="E35" s="59">
        <v>87.88536921284035</v>
      </c>
      <c r="F35" s="59">
        <v>2.9822654894395737</v>
      </c>
      <c r="G35" s="59">
        <v>2.7408284709110884</v>
      </c>
      <c r="H35" s="62">
        <v>43821</v>
      </c>
      <c r="I35" s="59">
        <v>37.73216115449856</v>
      </c>
      <c r="J35" s="62">
        <v>43778</v>
      </c>
      <c r="K35" s="92">
        <f t="shared" si="0"/>
        <v>0.37695135917063466</v>
      </c>
      <c r="L35" s="63">
        <v>536.1651971309759</v>
      </c>
      <c r="M35" s="62">
        <v>43793</v>
      </c>
      <c r="N35" s="92">
        <f t="shared" si="1"/>
        <v>0.3770805169756408</v>
      </c>
      <c r="O35" s="63">
        <v>528.444500262595</v>
      </c>
      <c r="P35" s="62">
        <v>38971.00000000086</v>
      </c>
      <c r="Q35" s="92">
        <f t="shared" si="2"/>
        <v>0.3355605879263358</v>
      </c>
      <c r="R35" s="62">
        <v>72821.9999999994</v>
      </c>
      <c r="S35" s="92">
        <f t="shared" si="3"/>
        <v>0.6270353117438835</v>
      </c>
      <c r="T35" s="62">
        <v>81630.00000000064</v>
      </c>
      <c r="U35" s="92">
        <f t="shared" si="4"/>
        <v>0.7028767748435093</v>
      </c>
      <c r="V35" s="62">
        <v>60380.000000001884</v>
      </c>
      <c r="W35" s="92">
        <f t="shared" si="5"/>
        <v>0.519903217751465</v>
      </c>
      <c r="X35" s="62">
        <v>26230.999999999978</v>
      </c>
      <c r="Y35" s="92">
        <f t="shared" si="6"/>
        <v>0.2258625588744326</v>
      </c>
      <c r="Z35" s="62">
        <v>16712.00000000014</v>
      </c>
      <c r="AA35" s="92">
        <f t="shared" si="7"/>
        <v>0.14389901581752704</v>
      </c>
      <c r="AB35" s="62">
        <v>69617</v>
      </c>
      <c r="AC35" s="62">
        <v>19855</v>
      </c>
      <c r="AD35" s="62">
        <v>20622</v>
      </c>
    </row>
    <row r="36" spans="1:30" s="100" customFormat="1" ht="54.75">
      <c r="A36" s="94" t="s">
        <v>47</v>
      </c>
      <c r="B36" s="95" t="s">
        <v>10</v>
      </c>
      <c r="C36" s="96" t="s">
        <v>2</v>
      </c>
      <c r="D36" s="97">
        <v>1606</v>
      </c>
      <c r="E36" s="98">
        <v>2.8318022322924197</v>
      </c>
      <c r="F36" s="98">
        <v>3.080880103694099</v>
      </c>
      <c r="G36" s="98">
        <v>2.9405662280701765</v>
      </c>
      <c r="H36" s="97">
        <v>688</v>
      </c>
      <c r="I36" s="98">
        <v>42.839352428393525</v>
      </c>
      <c r="J36" s="97">
        <v>687</v>
      </c>
      <c r="K36" s="99">
        <f t="shared" si="0"/>
        <v>0.4277708592777086</v>
      </c>
      <c r="L36" s="84">
        <v>498.2532751091702</v>
      </c>
      <c r="M36" s="97">
        <v>688</v>
      </c>
      <c r="N36" s="99">
        <f t="shared" si="1"/>
        <v>0.42839352428393523</v>
      </c>
      <c r="O36" s="84">
        <v>500.6686046511627</v>
      </c>
      <c r="P36" s="97">
        <v>619.9999999999998</v>
      </c>
      <c r="Q36" s="99">
        <f t="shared" si="2"/>
        <v>0.3860523038605229</v>
      </c>
      <c r="R36" s="97">
        <v>1208.9999999999998</v>
      </c>
      <c r="S36" s="99">
        <f t="shared" si="3"/>
        <v>0.7528019925280198</v>
      </c>
      <c r="T36" s="97">
        <v>1365.0000000000002</v>
      </c>
      <c r="U36" s="99">
        <f t="shared" si="4"/>
        <v>0.8499377334993775</v>
      </c>
      <c r="V36" s="97">
        <v>938.0000000000007</v>
      </c>
      <c r="W36" s="99">
        <f t="shared" si="5"/>
        <v>0.5840597758405982</v>
      </c>
      <c r="X36" s="97">
        <v>343.99999999999983</v>
      </c>
      <c r="Y36" s="99">
        <f t="shared" si="6"/>
        <v>0.2141967621419675</v>
      </c>
      <c r="Z36" s="97">
        <v>190.00000000000006</v>
      </c>
      <c r="AA36" s="99">
        <f t="shared" si="7"/>
        <v>0.11830635118306354</v>
      </c>
      <c r="AB36" s="97">
        <v>554</v>
      </c>
      <c r="AC36" s="97">
        <v>517</v>
      </c>
      <c r="AD36" s="97">
        <v>455</v>
      </c>
    </row>
    <row r="37" spans="1:30" s="100" customFormat="1" ht="13.5">
      <c r="A37" s="94"/>
      <c r="B37" s="95"/>
      <c r="C37" s="96" t="s">
        <v>3</v>
      </c>
      <c r="D37" s="97">
        <v>1083</v>
      </c>
      <c r="E37" s="98">
        <v>1.9096150794350502</v>
      </c>
      <c r="F37" s="98">
        <v>2.9255004926108374</v>
      </c>
      <c r="G37" s="98">
        <v>2.7580619534883732</v>
      </c>
      <c r="H37" s="97">
        <v>317</v>
      </c>
      <c r="I37" s="98">
        <v>29.270544783010155</v>
      </c>
      <c r="J37" s="97">
        <v>317</v>
      </c>
      <c r="K37" s="99">
        <f t="shared" si="0"/>
        <v>0.29270544783010155</v>
      </c>
      <c r="L37" s="84">
        <v>485.7728706624607</v>
      </c>
      <c r="M37" s="97">
        <v>317</v>
      </c>
      <c r="N37" s="99">
        <f t="shared" si="1"/>
        <v>0.29270544783010155</v>
      </c>
      <c r="O37" s="84">
        <v>485.48895899053605</v>
      </c>
      <c r="P37" s="97">
        <v>298.99999999999983</v>
      </c>
      <c r="Q37" s="99">
        <f t="shared" si="2"/>
        <v>0.276084949215143</v>
      </c>
      <c r="R37" s="97">
        <v>704.0000000000005</v>
      </c>
      <c r="S37" s="99">
        <f t="shared" si="3"/>
        <v>0.6500461680517087</v>
      </c>
      <c r="T37" s="97">
        <v>825.0000000000003</v>
      </c>
      <c r="U37" s="99">
        <f t="shared" si="4"/>
        <v>0.7617728531855958</v>
      </c>
      <c r="V37" s="97">
        <v>721.000000000001</v>
      </c>
      <c r="W37" s="99">
        <f t="shared" si="5"/>
        <v>0.6657433056325033</v>
      </c>
      <c r="X37" s="97">
        <v>316.00000000000057</v>
      </c>
      <c r="Y37" s="99">
        <f t="shared" si="6"/>
        <v>0.29178208679593776</v>
      </c>
      <c r="Z37" s="97">
        <v>189.99999999999983</v>
      </c>
      <c r="AA37" s="99">
        <f t="shared" si="7"/>
        <v>0.17543859649122792</v>
      </c>
      <c r="AB37" s="97">
        <v>309</v>
      </c>
      <c r="AC37" s="97">
        <v>463</v>
      </c>
      <c r="AD37" s="97">
        <v>260</v>
      </c>
    </row>
    <row r="38" spans="1:30" s="100" customFormat="1" ht="13.5">
      <c r="A38" s="94"/>
      <c r="B38" s="95"/>
      <c r="C38" s="96" t="s">
        <v>4</v>
      </c>
      <c r="D38" s="97">
        <v>1712</v>
      </c>
      <c r="E38" s="98">
        <v>3.018708232680338</v>
      </c>
      <c r="F38" s="98">
        <v>2.8835811584977753</v>
      </c>
      <c r="G38" s="98">
        <v>2.691513156342186</v>
      </c>
      <c r="H38" s="97">
        <v>481</v>
      </c>
      <c r="I38" s="98">
        <v>28.095794392523363</v>
      </c>
      <c r="J38" s="97">
        <v>481</v>
      </c>
      <c r="K38" s="99">
        <f t="shared" si="0"/>
        <v>0.28095794392523366</v>
      </c>
      <c r="L38" s="84">
        <v>478.7733887733884</v>
      </c>
      <c r="M38" s="97">
        <v>481</v>
      </c>
      <c r="N38" s="99">
        <f t="shared" si="1"/>
        <v>0.28095794392523366</v>
      </c>
      <c r="O38" s="84">
        <v>485.61330561330567</v>
      </c>
      <c r="P38" s="97">
        <v>408.00000000000006</v>
      </c>
      <c r="Q38" s="99">
        <f t="shared" si="2"/>
        <v>0.23831775700934582</v>
      </c>
      <c r="R38" s="97">
        <v>949.999999999999</v>
      </c>
      <c r="S38" s="99">
        <f t="shared" si="3"/>
        <v>0.5549065420560741</v>
      </c>
      <c r="T38" s="97">
        <v>1218.0000000000014</v>
      </c>
      <c r="U38" s="99">
        <f t="shared" si="4"/>
        <v>0.7114485981308419</v>
      </c>
      <c r="V38" s="97">
        <v>1150.000000000001</v>
      </c>
      <c r="W38" s="99">
        <f t="shared" si="5"/>
        <v>0.6717289719626174</v>
      </c>
      <c r="X38" s="97">
        <v>607.999999999999</v>
      </c>
      <c r="Y38" s="99">
        <f t="shared" si="6"/>
        <v>0.3551401869158873</v>
      </c>
      <c r="Z38" s="97">
        <v>322.00000000000017</v>
      </c>
      <c r="AA38" s="99">
        <f t="shared" si="7"/>
        <v>0.1880841121495328</v>
      </c>
      <c r="AB38" s="97">
        <v>408</v>
      </c>
      <c r="AC38" s="97">
        <v>760</v>
      </c>
      <c r="AD38" s="97">
        <v>481</v>
      </c>
    </row>
    <row r="39" spans="1:30" s="100" customFormat="1" ht="13.5">
      <c r="A39" s="94"/>
      <c r="B39" s="95"/>
      <c r="C39" s="96" t="s">
        <v>5</v>
      </c>
      <c r="D39" s="97">
        <v>6075</v>
      </c>
      <c r="E39" s="98">
        <v>10.711829739213231</v>
      </c>
      <c r="F39" s="98">
        <v>2.8197503173164136</v>
      </c>
      <c r="G39" s="98">
        <v>2.6363260262589385</v>
      </c>
      <c r="H39" s="97">
        <v>1608</v>
      </c>
      <c r="I39" s="98">
        <v>26.469135802469136</v>
      </c>
      <c r="J39" s="97">
        <v>1605</v>
      </c>
      <c r="K39" s="99">
        <f t="shared" si="0"/>
        <v>0.2641975308641975</v>
      </c>
      <c r="L39" s="84">
        <v>465.35825545171355</v>
      </c>
      <c r="M39" s="97">
        <v>1607</v>
      </c>
      <c r="N39" s="99">
        <f t="shared" si="1"/>
        <v>0.26452674897119344</v>
      </c>
      <c r="O39" s="84">
        <v>469.9751088985693</v>
      </c>
      <c r="P39" s="97">
        <v>1200.0000000000025</v>
      </c>
      <c r="Q39" s="99">
        <f t="shared" si="2"/>
        <v>0.19753086419753127</v>
      </c>
      <c r="R39" s="97">
        <v>3084.000000000003</v>
      </c>
      <c r="S39" s="99">
        <f t="shared" si="3"/>
        <v>0.5076543209876548</v>
      </c>
      <c r="T39" s="97">
        <v>4003.999999999999</v>
      </c>
      <c r="U39" s="99">
        <f t="shared" si="4"/>
        <v>0.6590946502057612</v>
      </c>
      <c r="V39" s="97">
        <v>4180.000000000001</v>
      </c>
      <c r="W39" s="99">
        <f t="shared" si="5"/>
        <v>0.6880658436213993</v>
      </c>
      <c r="X39" s="97">
        <v>2286.999999999994</v>
      </c>
      <c r="Y39" s="99">
        <f t="shared" si="6"/>
        <v>0.37646090534979326</v>
      </c>
      <c r="Z39" s="97">
        <v>1296.0000000000016</v>
      </c>
      <c r="AA39" s="99">
        <f t="shared" si="7"/>
        <v>0.2133333333333336</v>
      </c>
      <c r="AB39" s="97">
        <v>1106</v>
      </c>
      <c r="AC39" s="97">
        <v>2830</v>
      </c>
      <c r="AD39" s="97">
        <v>1920</v>
      </c>
    </row>
    <row r="40" spans="1:30" s="100" customFormat="1" ht="13.5">
      <c r="A40" s="94"/>
      <c r="B40" s="95"/>
      <c r="C40" s="96" t="s">
        <v>6</v>
      </c>
      <c r="D40" s="97">
        <v>46237</v>
      </c>
      <c r="E40" s="98">
        <v>81.52804471637896</v>
      </c>
      <c r="F40" s="98">
        <v>2.7976673814869852</v>
      </c>
      <c r="G40" s="98">
        <v>2.5547979442738176</v>
      </c>
      <c r="H40" s="97">
        <v>9791</v>
      </c>
      <c r="I40" s="98">
        <v>21.175681813266433</v>
      </c>
      <c r="J40" s="97">
        <v>9786</v>
      </c>
      <c r="K40" s="99">
        <f t="shared" si="0"/>
        <v>0.21164867962886866</v>
      </c>
      <c r="L40" s="84">
        <v>472.29613733905535</v>
      </c>
      <c r="M40" s="97">
        <v>9787</v>
      </c>
      <c r="N40" s="99">
        <f t="shared" si="1"/>
        <v>0.2116703073296278</v>
      </c>
      <c r="O40" s="84">
        <v>469.81301726780436</v>
      </c>
      <c r="P40" s="97">
        <v>7101.000000000008</v>
      </c>
      <c r="Q40" s="99">
        <f t="shared" si="2"/>
        <v>0.1535783030905986</v>
      </c>
      <c r="R40" s="97">
        <v>20108.00000000001</v>
      </c>
      <c r="S40" s="99">
        <f t="shared" si="3"/>
        <v>0.43488980686463247</v>
      </c>
      <c r="T40" s="97">
        <v>26192.99999999976</v>
      </c>
      <c r="U40" s="99">
        <f t="shared" si="4"/>
        <v>0.5664943659839471</v>
      </c>
      <c r="V40" s="97">
        <v>30018.999999999894</v>
      </c>
      <c r="W40" s="99">
        <f t="shared" si="5"/>
        <v>0.6492419490883902</v>
      </c>
      <c r="X40" s="97">
        <v>16950.000000000055</v>
      </c>
      <c r="Y40" s="99">
        <f t="shared" si="6"/>
        <v>0.3665895278672936</v>
      </c>
      <c r="Z40" s="97">
        <v>10248.000000000051</v>
      </c>
      <c r="AA40" s="99">
        <f t="shared" si="7"/>
        <v>0.22164067737958887</v>
      </c>
      <c r="AB40" s="97">
        <v>11404</v>
      </c>
      <c r="AC40" s="97">
        <v>17138</v>
      </c>
      <c r="AD40" s="97">
        <v>15963</v>
      </c>
    </row>
    <row r="41" spans="1:30" ht="69">
      <c r="A41" s="50" t="s">
        <v>47</v>
      </c>
      <c r="B41" s="52" t="s">
        <v>11</v>
      </c>
      <c r="C41" s="42" t="s">
        <v>2</v>
      </c>
      <c r="D41" s="62">
        <v>7695</v>
      </c>
      <c r="E41" s="59">
        <v>5.823104747778972</v>
      </c>
      <c r="F41" s="59">
        <v>3.2907653907922896</v>
      </c>
      <c r="G41" s="59">
        <v>3.168101931610551</v>
      </c>
      <c r="H41" s="62">
        <v>4993</v>
      </c>
      <c r="I41" s="59">
        <v>64.8862897985705</v>
      </c>
      <c r="J41" s="62">
        <v>4991</v>
      </c>
      <c r="K41" s="92">
        <f t="shared" si="0"/>
        <v>0.6486029889538661</v>
      </c>
      <c r="L41" s="63">
        <v>556.8022440392691</v>
      </c>
      <c r="M41" s="62">
        <v>4990</v>
      </c>
      <c r="N41" s="92">
        <f t="shared" si="1"/>
        <v>0.6484730344379467</v>
      </c>
      <c r="O41" s="63">
        <v>555.7895791583144</v>
      </c>
      <c r="P41" s="62">
        <v>4583.000000000031</v>
      </c>
      <c r="Q41" s="92">
        <f t="shared" si="2"/>
        <v>0.5955815464587435</v>
      </c>
      <c r="R41" s="62">
        <v>6799.000000000014</v>
      </c>
      <c r="S41" s="92">
        <f t="shared" si="3"/>
        <v>0.8835607537361941</v>
      </c>
      <c r="T41" s="62">
        <v>6971.999999999999</v>
      </c>
      <c r="U41" s="92">
        <f t="shared" si="4"/>
        <v>0.9060428849902533</v>
      </c>
      <c r="V41" s="62">
        <v>2986</v>
      </c>
      <c r="W41" s="92">
        <f t="shared" si="5"/>
        <v>0.3880441845354126</v>
      </c>
      <c r="X41" s="62">
        <v>754.9999999999989</v>
      </c>
      <c r="Y41" s="92">
        <f t="shared" si="6"/>
        <v>0.09811565951916815</v>
      </c>
      <c r="Z41" s="62">
        <v>562.000000000001</v>
      </c>
      <c r="AA41" s="92">
        <f t="shared" si="7"/>
        <v>0.07303443794671878</v>
      </c>
      <c r="AB41" s="62">
        <v>5703</v>
      </c>
      <c r="AC41" s="62">
        <v>729</v>
      </c>
      <c r="AD41" s="62">
        <v>908</v>
      </c>
    </row>
    <row r="42" spans="1:30" ht="13.5">
      <c r="A42" s="50"/>
      <c r="B42" s="52"/>
      <c r="C42" s="42" t="s">
        <v>3</v>
      </c>
      <c r="D42" s="62">
        <v>3078</v>
      </c>
      <c r="E42" s="59">
        <v>2.329241899111589</v>
      </c>
      <c r="F42" s="59">
        <v>3.1409691146190757</v>
      </c>
      <c r="G42" s="59">
        <v>2.9860551487414244</v>
      </c>
      <c r="H42" s="62">
        <v>1570</v>
      </c>
      <c r="I42" s="59">
        <v>51.007147498375566</v>
      </c>
      <c r="J42" s="62">
        <v>1568</v>
      </c>
      <c r="K42" s="92">
        <f t="shared" si="0"/>
        <v>0.5094217024041585</v>
      </c>
      <c r="L42" s="63">
        <v>542.8954081632664</v>
      </c>
      <c r="M42" s="62">
        <v>1568</v>
      </c>
      <c r="N42" s="92">
        <f t="shared" si="1"/>
        <v>0.5094217024041585</v>
      </c>
      <c r="O42" s="63">
        <v>546.3456632653058</v>
      </c>
      <c r="P42" s="62">
        <v>1470.0000000000007</v>
      </c>
      <c r="Q42" s="92">
        <f t="shared" si="2"/>
        <v>0.47758284600389883</v>
      </c>
      <c r="R42" s="62">
        <v>2406.0000000000036</v>
      </c>
      <c r="S42" s="92">
        <f t="shared" si="3"/>
        <v>0.7816764132553619</v>
      </c>
      <c r="T42" s="62">
        <v>2606.999999999998</v>
      </c>
      <c r="U42" s="92">
        <f t="shared" si="4"/>
        <v>0.8469785575048727</v>
      </c>
      <c r="V42" s="62">
        <v>1470.0000000000014</v>
      </c>
      <c r="W42" s="92">
        <f t="shared" si="5"/>
        <v>0.47758284600389905</v>
      </c>
      <c r="X42" s="62">
        <v>520.0000000000008</v>
      </c>
      <c r="Y42" s="92">
        <f t="shared" si="6"/>
        <v>0.16894087069525693</v>
      </c>
      <c r="Z42" s="62">
        <v>307.00000000000057</v>
      </c>
      <c r="AA42" s="92">
        <f t="shared" si="7"/>
        <v>0.09974009096816133</v>
      </c>
      <c r="AB42" s="62">
        <v>2118</v>
      </c>
      <c r="AC42" s="62">
        <v>437</v>
      </c>
      <c r="AD42" s="62">
        <v>365</v>
      </c>
    </row>
    <row r="43" spans="1:30" ht="13.5">
      <c r="A43" s="50"/>
      <c r="B43" s="52"/>
      <c r="C43" s="42" t="s">
        <v>4</v>
      </c>
      <c r="D43" s="62">
        <v>4368</v>
      </c>
      <c r="E43" s="59">
        <v>3.3054348977645938</v>
      </c>
      <c r="F43" s="59">
        <v>3.0882600588812608</v>
      </c>
      <c r="G43" s="59">
        <v>2.9134710993316446</v>
      </c>
      <c r="H43" s="62">
        <v>2075</v>
      </c>
      <c r="I43" s="59">
        <v>47.50457875457875</v>
      </c>
      <c r="J43" s="62">
        <v>2075</v>
      </c>
      <c r="K43" s="92">
        <f t="shared" si="0"/>
        <v>0.4750457875457875</v>
      </c>
      <c r="L43" s="63">
        <v>536.187951807228</v>
      </c>
      <c r="M43" s="62">
        <v>2074</v>
      </c>
      <c r="N43" s="92">
        <f t="shared" si="1"/>
        <v>0.4748168498168498</v>
      </c>
      <c r="O43" s="63">
        <v>539.0790742526516</v>
      </c>
      <c r="P43" s="62">
        <v>1948.9999999999993</v>
      </c>
      <c r="Q43" s="92">
        <f t="shared" si="2"/>
        <v>0.44619963369963356</v>
      </c>
      <c r="R43" s="62">
        <v>3230.9999999999977</v>
      </c>
      <c r="S43" s="92">
        <f t="shared" si="3"/>
        <v>0.7396978021978017</v>
      </c>
      <c r="T43" s="62">
        <v>3519.9999999999986</v>
      </c>
      <c r="U43" s="92">
        <f t="shared" si="4"/>
        <v>0.8058608058608056</v>
      </c>
      <c r="V43" s="62">
        <v>2099</v>
      </c>
      <c r="W43" s="92">
        <f t="shared" si="5"/>
        <v>0.48054029304029305</v>
      </c>
      <c r="X43" s="62">
        <v>808.0000000000016</v>
      </c>
      <c r="Y43" s="92">
        <f t="shared" si="6"/>
        <v>0.18498168498168535</v>
      </c>
      <c r="Z43" s="62">
        <v>490</v>
      </c>
      <c r="AA43" s="92">
        <f t="shared" si="7"/>
        <v>0.11217948717948718</v>
      </c>
      <c r="AB43" s="62">
        <v>2749</v>
      </c>
      <c r="AC43" s="62">
        <v>722</v>
      </c>
      <c r="AD43" s="62">
        <v>657</v>
      </c>
    </row>
    <row r="44" spans="1:30" ht="13.5">
      <c r="A44" s="50"/>
      <c r="B44" s="52"/>
      <c r="C44" s="42" t="s">
        <v>5</v>
      </c>
      <c r="D44" s="62">
        <v>11560</v>
      </c>
      <c r="E44" s="59">
        <v>8.747900049944757</v>
      </c>
      <c r="F44" s="59">
        <v>2.964601600753287</v>
      </c>
      <c r="G44" s="59">
        <v>2.783216781749834</v>
      </c>
      <c r="H44" s="62">
        <v>4687</v>
      </c>
      <c r="I44" s="59">
        <v>40.54498269896194</v>
      </c>
      <c r="J44" s="62">
        <v>4682</v>
      </c>
      <c r="K44" s="92">
        <f t="shared" si="0"/>
        <v>0.40501730103806227</v>
      </c>
      <c r="L44" s="63">
        <v>530.8628791114909</v>
      </c>
      <c r="M44" s="62">
        <v>4686</v>
      </c>
      <c r="N44" s="92">
        <f t="shared" si="1"/>
        <v>0.40536332179930795</v>
      </c>
      <c r="O44" s="63">
        <v>533.7003841229174</v>
      </c>
      <c r="P44" s="62">
        <v>4401.000000000011</v>
      </c>
      <c r="Q44" s="92">
        <f t="shared" si="2"/>
        <v>0.38070934256055455</v>
      </c>
      <c r="R44" s="62">
        <v>7793.000000000001</v>
      </c>
      <c r="S44" s="92">
        <f t="shared" si="3"/>
        <v>0.6741349480968859</v>
      </c>
      <c r="T44" s="62">
        <v>8845.999999999985</v>
      </c>
      <c r="U44" s="92">
        <f t="shared" si="4"/>
        <v>0.7652249134948085</v>
      </c>
      <c r="V44" s="62">
        <v>6113.99999999997</v>
      </c>
      <c r="W44" s="92">
        <f t="shared" si="5"/>
        <v>0.5288927335640112</v>
      </c>
      <c r="X44" s="62">
        <v>2716.000000000003</v>
      </c>
      <c r="Y44" s="92">
        <f t="shared" si="6"/>
        <v>0.23494809688581342</v>
      </c>
      <c r="Z44" s="62">
        <v>1580.9999999999932</v>
      </c>
      <c r="AA44" s="92">
        <f t="shared" si="7"/>
        <v>0.13676470588235234</v>
      </c>
      <c r="AB44" s="62">
        <v>6422</v>
      </c>
      <c r="AC44" s="62">
        <v>2383</v>
      </c>
      <c r="AD44" s="62">
        <v>2138</v>
      </c>
    </row>
    <row r="45" spans="1:30" ht="13.5">
      <c r="A45" s="50"/>
      <c r="B45" s="52"/>
      <c r="C45" s="42" t="s">
        <v>6</v>
      </c>
      <c r="D45" s="62">
        <v>105445</v>
      </c>
      <c r="E45" s="59">
        <v>79.79431840540009</v>
      </c>
      <c r="F45" s="59">
        <v>2.9589844071300826</v>
      </c>
      <c r="G45" s="59">
        <v>2.709880676956871</v>
      </c>
      <c r="H45" s="62">
        <v>38060</v>
      </c>
      <c r="I45" s="59">
        <v>36.094646498174406</v>
      </c>
      <c r="J45" s="62">
        <v>38020</v>
      </c>
      <c r="K45" s="92">
        <f t="shared" si="0"/>
        <v>0.3605671202996823</v>
      </c>
      <c r="L45" s="63">
        <v>532.3905839032074</v>
      </c>
      <c r="M45" s="62">
        <v>38034</v>
      </c>
      <c r="N45" s="92">
        <f t="shared" si="1"/>
        <v>0.36069989093840393</v>
      </c>
      <c r="O45" s="63">
        <v>525.819792816957</v>
      </c>
      <c r="P45" s="62">
        <v>33865.99999999991</v>
      </c>
      <c r="Q45" s="92">
        <f t="shared" si="2"/>
        <v>0.32117217506756995</v>
      </c>
      <c r="R45" s="62">
        <v>64406.99999999998</v>
      </c>
      <c r="S45" s="92">
        <f t="shared" si="3"/>
        <v>0.6108113234387593</v>
      </c>
      <c r="T45" s="62">
        <v>72957.00000000189</v>
      </c>
      <c r="U45" s="92">
        <f t="shared" si="4"/>
        <v>0.691896249229474</v>
      </c>
      <c r="V45" s="62">
        <v>55396.00000000004</v>
      </c>
      <c r="W45" s="92">
        <f t="shared" si="5"/>
        <v>0.5253544501873018</v>
      </c>
      <c r="X45" s="62">
        <v>24567.99999999992</v>
      </c>
      <c r="Y45" s="92">
        <f t="shared" si="6"/>
        <v>0.23299350372231895</v>
      </c>
      <c r="Z45" s="62">
        <v>15403.999999999878</v>
      </c>
      <c r="AA45" s="92">
        <f t="shared" si="7"/>
        <v>0.14608563706197428</v>
      </c>
      <c r="AB45" s="62">
        <v>63039</v>
      </c>
      <c r="AC45" s="62">
        <v>17862</v>
      </c>
      <c r="AD45" s="62">
        <v>19111</v>
      </c>
    </row>
    <row r="46" ht="13.5">
      <c r="A46" s="50"/>
    </row>
    <row r="47" spans="1:12" ht="13.5">
      <c r="A47" s="166" t="s">
        <v>36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</row>
    <row r="48" spans="1:12" ht="13.5">
      <c r="A48" s="147" t="s">
        <v>26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</row>
    <row r="49" spans="1:12" ht="13.5">
      <c r="A49" s="167" t="s">
        <v>27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</row>
    <row r="50" spans="1:12" ht="13.5">
      <c r="A50" s="147" t="s">
        <v>28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1:12" ht="13.5">
      <c r="A51" s="167" t="s">
        <v>29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</row>
    <row r="52" spans="1:12" ht="13.5">
      <c r="A52" s="147" t="s">
        <v>37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1:12" ht="13.5">
      <c r="A53" s="147" t="s">
        <v>38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3.5">
      <c r="A54" s="147" t="s">
        <v>39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</row>
    <row r="55" spans="1:12" ht="13.5">
      <c r="A55" s="147" t="s">
        <v>40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</row>
    <row r="56" spans="1:12" ht="13.5">
      <c r="A56" s="147" t="s">
        <v>41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</row>
    <row r="57" spans="1:12" ht="13.5">
      <c r="A57" s="147" t="s">
        <v>42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8" ht="13.5">
      <c r="A58" s="48"/>
      <c r="B58" s="53"/>
      <c r="C58" s="17"/>
      <c r="D58" s="58"/>
      <c r="G58" s="64"/>
      <c r="H58" s="64"/>
    </row>
    <row r="59" spans="1:8" ht="13.5">
      <c r="A59" s="48"/>
      <c r="B59" s="53"/>
      <c r="C59" s="17"/>
      <c r="D59" s="58"/>
      <c r="G59" s="64"/>
      <c r="H59" s="64"/>
    </row>
  </sheetData>
  <sheetProtection/>
  <mergeCells count="25">
    <mergeCell ref="X4:Y4"/>
    <mergeCell ref="Z4:AA4"/>
    <mergeCell ref="A50:L50"/>
    <mergeCell ref="A51:L51"/>
    <mergeCell ref="A48:L48"/>
    <mergeCell ref="D4:E4"/>
    <mergeCell ref="H4:I4"/>
    <mergeCell ref="A49:L49"/>
    <mergeCell ref="J4:K4"/>
    <mergeCell ref="A57:L57"/>
    <mergeCell ref="A52:L52"/>
    <mergeCell ref="A53:L53"/>
    <mergeCell ref="A54:L54"/>
    <mergeCell ref="A55:L55"/>
    <mergeCell ref="A56:L56"/>
    <mergeCell ref="H3:O3"/>
    <mergeCell ref="P3:Z3"/>
    <mergeCell ref="AB3:AD3"/>
    <mergeCell ref="A47:L47"/>
    <mergeCell ref="F3:G3"/>
    <mergeCell ref="M4:N4"/>
    <mergeCell ref="P4:Q4"/>
    <mergeCell ref="R4:S4"/>
    <mergeCell ref="T4:U4"/>
    <mergeCell ref="V4:W4"/>
  </mergeCells>
  <hyperlinks>
    <hyperlink ref="A49" r:id="rId1" display="https://www.floridastudentfinancialaidsg.org/pdf/bf_brochure.pdf "/>
    <hyperlink ref="A51" r:id="rId2" display="http://www.fldoe.org/eias/dataweb/database_0708/st163_1.pdf"/>
  </hyperlinks>
  <printOptions/>
  <pageMargins left="0.25" right="0.25" top="0.75" bottom="0.75" header="0.3" footer="0.3"/>
  <pageSetup horizontalDpi="600" verticalDpi="600" orientation="landscape" paperSize="5" scale="70" r:id="rId3"/>
  <headerFooter>
    <oddHeader>&amp;LPreliminary Survey 5 2007-08&amp;CART, DANCE, DRAMA, MUSIC&amp;RSTATEWIDE / FREE OR REDUCED  LUNCH STATUS</oddHeader>
    <oddFooter>&amp;R&amp;P of &amp;N</oddFooter>
  </headerFooter>
  <rowBreaks count="4" manualBreakCount="4">
    <brk id="15" max="255" man="1"/>
    <brk id="25" max="255" man="1"/>
    <brk id="35" max="255" man="1"/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9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35" sqref="V35"/>
    </sheetView>
  </sheetViews>
  <sheetFormatPr defaultColWidth="9.140625" defaultRowHeight="15"/>
  <cols>
    <col min="1" max="1" width="8.28125" style="16" customWidth="1"/>
    <col min="2" max="2" width="8.28125" style="16" bestFit="1" customWidth="1"/>
    <col min="3" max="3" width="6.28125" style="16" bestFit="1" customWidth="1"/>
    <col min="4" max="4" width="8.57421875" style="60" bestFit="1" customWidth="1"/>
    <col min="5" max="6" width="7.140625" style="58" bestFit="1" customWidth="1"/>
    <col min="7" max="7" width="10.00390625" style="58" bestFit="1" customWidth="1"/>
    <col min="8" max="8" width="8.421875" style="60" bestFit="1" customWidth="1"/>
    <col min="9" max="9" width="7.140625" style="58" bestFit="1" customWidth="1"/>
    <col min="10" max="11" width="7.8515625" style="60" customWidth="1"/>
    <col min="12" max="12" width="7.28125" style="61" customWidth="1"/>
    <col min="13" max="14" width="8.28125" style="60" customWidth="1"/>
    <col min="15" max="15" width="7.421875" style="61" bestFit="1" customWidth="1"/>
    <col min="16" max="16" width="9.8515625" style="60" bestFit="1" customWidth="1"/>
    <col min="17" max="17" width="9.8515625" style="60" customWidth="1"/>
    <col min="18" max="19" width="8.421875" style="60" customWidth="1"/>
    <col min="20" max="21" width="7.8515625" style="60" customWidth="1"/>
    <col min="22" max="23" width="8.00390625" style="60" customWidth="1"/>
    <col min="24" max="24" width="8.00390625" style="60" bestFit="1" customWidth="1"/>
    <col min="25" max="16384" width="8.8515625" style="16" customWidth="1"/>
  </cols>
  <sheetData>
    <row r="1" spans="1:3" ht="13.5">
      <c r="A1" s="1" t="s">
        <v>56</v>
      </c>
      <c r="C1" s="17"/>
    </row>
    <row r="2" spans="1:3" ht="13.5">
      <c r="A2" s="2" t="s">
        <v>16</v>
      </c>
      <c r="C2" s="17"/>
    </row>
    <row r="3" spans="3:24" ht="13.5">
      <c r="C3" s="54"/>
      <c r="D3" s="55"/>
      <c r="E3" s="56"/>
      <c r="F3" s="156" t="s">
        <v>20</v>
      </c>
      <c r="G3" s="174"/>
      <c r="H3" s="168" t="s">
        <v>21</v>
      </c>
      <c r="I3" s="169"/>
      <c r="J3" s="169"/>
      <c r="K3" s="169"/>
      <c r="L3" s="169"/>
      <c r="M3" s="169"/>
      <c r="N3" s="169"/>
      <c r="O3" s="170"/>
      <c r="P3" s="171" t="s">
        <v>22</v>
      </c>
      <c r="Q3" s="172"/>
      <c r="R3" s="172"/>
      <c r="S3" s="172"/>
      <c r="T3" s="172"/>
      <c r="U3" s="172"/>
      <c r="V3" s="172"/>
      <c r="W3" s="172"/>
      <c r="X3" s="173"/>
    </row>
    <row r="4" spans="3:24" ht="69">
      <c r="C4" s="54"/>
      <c r="D4" s="191" t="s">
        <v>32</v>
      </c>
      <c r="E4" s="186"/>
      <c r="F4" s="3" t="s">
        <v>33</v>
      </c>
      <c r="G4" s="4" t="s">
        <v>34</v>
      </c>
      <c r="H4" s="187" t="s">
        <v>49</v>
      </c>
      <c r="I4" s="188"/>
      <c r="J4" s="189" t="s">
        <v>50</v>
      </c>
      <c r="K4" s="190"/>
      <c r="L4" s="5" t="s">
        <v>18</v>
      </c>
      <c r="M4" s="175" t="s">
        <v>51</v>
      </c>
      <c r="N4" s="176"/>
      <c r="O4" s="7" t="s">
        <v>19</v>
      </c>
      <c r="P4" s="164" t="s">
        <v>53</v>
      </c>
      <c r="Q4" s="165"/>
      <c r="R4" s="148" t="s">
        <v>52</v>
      </c>
      <c r="S4" s="149"/>
      <c r="T4" s="22" t="s">
        <v>57</v>
      </c>
      <c r="U4" s="22"/>
      <c r="V4" s="23" t="s">
        <v>54</v>
      </c>
      <c r="W4" s="24" t="s">
        <v>55</v>
      </c>
      <c r="X4" s="25" t="s">
        <v>58</v>
      </c>
    </row>
    <row r="5" spans="1:24" ht="27">
      <c r="A5" s="57" t="s">
        <v>30</v>
      </c>
      <c r="B5" s="18" t="s">
        <v>43</v>
      </c>
      <c r="C5" s="9" t="s">
        <v>35</v>
      </c>
      <c r="D5" s="8" t="s">
        <v>0</v>
      </c>
      <c r="E5" s="10" t="s">
        <v>17</v>
      </c>
      <c r="F5" s="11" t="s">
        <v>1</v>
      </c>
      <c r="G5" s="12" t="s">
        <v>1</v>
      </c>
      <c r="H5" s="8" t="s">
        <v>0</v>
      </c>
      <c r="I5" s="13" t="s">
        <v>17</v>
      </c>
      <c r="J5" s="8" t="s">
        <v>0</v>
      </c>
      <c r="K5" s="8" t="s">
        <v>17</v>
      </c>
      <c r="L5" s="14" t="s">
        <v>1</v>
      </c>
      <c r="M5" s="8" t="s">
        <v>0</v>
      </c>
      <c r="N5" s="8" t="s">
        <v>17</v>
      </c>
      <c r="O5" s="15" t="s">
        <v>1</v>
      </c>
      <c r="P5" s="8" t="s">
        <v>0</v>
      </c>
      <c r="Q5" s="8" t="s">
        <v>63</v>
      </c>
      <c r="R5" s="8" t="s">
        <v>0</v>
      </c>
      <c r="S5" s="8" t="s">
        <v>63</v>
      </c>
      <c r="T5" s="8" t="s">
        <v>0</v>
      </c>
      <c r="U5" s="8"/>
      <c r="V5" s="8" t="s">
        <v>0</v>
      </c>
      <c r="W5" s="8" t="s">
        <v>0</v>
      </c>
      <c r="X5" s="8" t="s">
        <v>0</v>
      </c>
    </row>
    <row r="6" spans="1:24" s="100" customFormat="1" ht="13.5">
      <c r="A6" s="101" t="s">
        <v>44</v>
      </c>
      <c r="B6" s="102" t="s">
        <v>13</v>
      </c>
      <c r="C6" s="103" t="s">
        <v>2</v>
      </c>
      <c r="D6" s="97">
        <v>226</v>
      </c>
      <c r="E6" s="98">
        <v>0.5154991902556967</v>
      </c>
      <c r="F6" s="98">
        <v>3.093562500000001</v>
      </c>
      <c r="G6" s="98">
        <v>2.9026143497757837</v>
      </c>
      <c r="H6" s="97">
        <v>110</v>
      </c>
      <c r="I6" s="98">
        <v>48.67256637168141</v>
      </c>
      <c r="J6" s="97">
        <v>110</v>
      </c>
      <c r="K6" s="128">
        <f>J6/D6</f>
        <v>0.48672566371681414</v>
      </c>
      <c r="L6" s="84">
        <v>483.09090909090907</v>
      </c>
      <c r="M6" s="97">
        <v>110</v>
      </c>
      <c r="N6" s="99">
        <f aca="true" t="shared" si="0" ref="N6:N31">M6/D6</f>
        <v>0.48672566371681414</v>
      </c>
      <c r="O6" s="84">
        <v>500.6363636363638</v>
      </c>
      <c r="P6" s="97">
        <v>87.00000000000001</v>
      </c>
      <c r="Q6" s="99">
        <f>+P6/D6</f>
        <v>0.3849557522123894</v>
      </c>
      <c r="R6" s="97">
        <v>157.00000000000006</v>
      </c>
      <c r="S6" s="99">
        <f aca="true" t="shared" si="1" ref="S6:S37">+R6/D6</f>
        <v>0.694690265486726</v>
      </c>
      <c r="T6" s="97">
        <v>173.0000000000001</v>
      </c>
      <c r="U6" s="99">
        <f aca="true" t="shared" si="2" ref="U6:U37">+T6/D6</f>
        <v>0.7654867256637173</v>
      </c>
      <c r="V6" s="97">
        <v>124.00000000000009</v>
      </c>
      <c r="W6" s="97">
        <v>55.00000000000005</v>
      </c>
      <c r="X6" s="97">
        <v>39.999999999999986</v>
      </c>
    </row>
    <row r="7" spans="1:24" s="100" customFormat="1" ht="13.5">
      <c r="A7" s="101"/>
      <c r="B7" s="102"/>
      <c r="C7" s="103" t="s">
        <v>3</v>
      </c>
      <c r="D7" s="97">
        <v>591</v>
      </c>
      <c r="E7" s="98">
        <v>1.3480531922173309</v>
      </c>
      <c r="F7" s="98">
        <v>2.9509045045045066</v>
      </c>
      <c r="G7" s="98">
        <v>2.764292636986302</v>
      </c>
      <c r="H7" s="97">
        <v>189</v>
      </c>
      <c r="I7" s="98">
        <v>31.97969543147208</v>
      </c>
      <c r="J7" s="97">
        <v>189</v>
      </c>
      <c r="K7" s="128">
        <f aca="true" t="shared" si="3" ref="K7:K65">J7/D7</f>
        <v>0.3197969543147208</v>
      </c>
      <c r="L7" s="84">
        <v>476.71957671957665</v>
      </c>
      <c r="M7" s="97">
        <v>189</v>
      </c>
      <c r="N7" s="99">
        <f t="shared" si="0"/>
        <v>0.3197969543147208</v>
      </c>
      <c r="O7" s="84">
        <v>491.69312169312155</v>
      </c>
      <c r="P7" s="97">
        <v>141.00000000000006</v>
      </c>
      <c r="Q7" s="99">
        <f aca="true" t="shared" si="4" ref="Q7:Q20">+P7/D7</f>
        <v>0.2385786802030458</v>
      </c>
      <c r="R7" s="97">
        <v>338.9999999999998</v>
      </c>
      <c r="S7" s="99">
        <f t="shared" si="1"/>
        <v>0.5736040609137052</v>
      </c>
      <c r="T7" s="97">
        <v>414.0000000000001</v>
      </c>
      <c r="U7" s="99">
        <f t="shared" si="2"/>
        <v>0.7005076142131982</v>
      </c>
      <c r="V7" s="97">
        <v>401.00000000000045</v>
      </c>
      <c r="W7" s="97">
        <v>204.99999999999994</v>
      </c>
      <c r="X7" s="97">
        <v>128.99999999999994</v>
      </c>
    </row>
    <row r="8" spans="1:24" s="100" customFormat="1" ht="13.5">
      <c r="A8" s="101"/>
      <c r="B8" s="102"/>
      <c r="C8" s="103" t="s">
        <v>4</v>
      </c>
      <c r="D8" s="97">
        <v>2034</v>
      </c>
      <c r="E8" s="98">
        <v>4.63949271230127</v>
      </c>
      <c r="F8" s="98">
        <v>2.795663769690385</v>
      </c>
      <c r="G8" s="98">
        <v>2.593156467661694</v>
      </c>
      <c r="H8" s="97">
        <v>548</v>
      </c>
      <c r="I8" s="98">
        <v>26.94198623402163</v>
      </c>
      <c r="J8" s="97">
        <v>548</v>
      </c>
      <c r="K8" s="128">
        <f t="shared" si="3"/>
        <v>0.2694198623402163</v>
      </c>
      <c r="L8" s="84">
        <v>454.7992700729929</v>
      </c>
      <c r="M8" s="97">
        <v>548</v>
      </c>
      <c r="N8" s="99">
        <f t="shared" si="0"/>
        <v>0.2694198623402163</v>
      </c>
      <c r="O8" s="84">
        <v>465.1094890510951</v>
      </c>
      <c r="P8" s="97">
        <v>354.99999999999966</v>
      </c>
      <c r="Q8" s="99">
        <f t="shared" si="4"/>
        <v>0.17453294001966552</v>
      </c>
      <c r="R8" s="97">
        <v>973.9999999999989</v>
      </c>
      <c r="S8" s="99">
        <f t="shared" si="1"/>
        <v>0.4788593903638146</v>
      </c>
      <c r="T8" s="97">
        <v>1368.0000000000002</v>
      </c>
      <c r="U8" s="99">
        <f t="shared" si="2"/>
        <v>0.6725663716814161</v>
      </c>
      <c r="V8" s="97">
        <v>1459.0000000000014</v>
      </c>
      <c r="W8" s="97">
        <v>833.000000000002</v>
      </c>
      <c r="X8" s="97">
        <v>420.00000000000006</v>
      </c>
    </row>
    <row r="9" spans="1:24" s="100" customFormat="1" ht="13.5">
      <c r="A9" s="101"/>
      <c r="B9" s="102"/>
      <c r="C9" s="103" t="s">
        <v>5</v>
      </c>
      <c r="D9" s="97">
        <v>10798</v>
      </c>
      <c r="E9" s="98">
        <v>24.62991263885404</v>
      </c>
      <c r="F9" s="98">
        <v>2.700080327181203</v>
      </c>
      <c r="G9" s="98">
        <v>2.486715943113767</v>
      </c>
      <c r="H9" s="97">
        <v>2495</v>
      </c>
      <c r="I9" s="98">
        <v>23.106130764956472</v>
      </c>
      <c r="J9" s="97">
        <v>2492</v>
      </c>
      <c r="K9" s="128">
        <f t="shared" si="3"/>
        <v>0.23078347842192998</v>
      </c>
      <c r="L9" s="84">
        <v>445.6099518459063</v>
      </c>
      <c r="M9" s="97">
        <v>2495</v>
      </c>
      <c r="N9" s="99">
        <f t="shared" si="0"/>
        <v>0.23106130764956473</v>
      </c>
      <c r="O9" s="84">
        <v>451.15030060120324</v>
      </c>
      <c r="P9" s="97">
        <v>1373.000000000001</v>
      </c>
      <c r="Q9" s="99">
        <f t="shared" si="4"/>
        <v>0.12715317651416938</v>
      </c>
      <c r="R9" s="97">
        <v>4358.000000000014</v>
      </c>
      <c r="S9" s="99">
        <f t="shared" si="1"/>
        <v>0.40359325801074397</v>
      </c>
      <c r="T9" s="97">
        <v>6805.00000000001</v>
      </c>
      <c r="U9" s="99">
        <f t="shared" si="2"/>
        <v>0.6302092980181524</v>
      </c>
      <c r="V9" s="97">
        <v>8156.999999999992</v>
      </c>
      <c r="W9" s="97">
        <v>5145.000000000023</v>
      </c>
      <c r="X9" s="97">
        <v>2619.9999999999927</v>
      </c>
    </row>
    <row r="10" spans="1:24" s="100" customFormat="1" ht="13.5">
      <c r="A10" s="101"/>
      <c r="B10" s="102"/>
      <c r="C10" s="103" t="s">
        <v>6</v>
      </c>
      <c r="D10" s="97">
        <v>30192</v>
      </c>
      <c r="E10" s="98">
        <v>68.86704226637166</v>
      </c>
      <c r="F10" s="98">
        <v>2.716275932400936</v>
      </c>
      <c r="G10" s="98">
        <v>2.3858426429081345</v>
      </c>
      <c r="H10" s="97">
        <v>5985</v>
      </c>
      <c r="I10" s="98">
        <v>19.823131955484897</v>
      </c>
      <c r="J10" s="97">
        <v>5978</v>
      </c>
      <c r="K10" s="128">
        <f t="shared" si="3"/>
        <v>0.19799947005829358</v>
      </c>
      <c r="L10" s="84">
        <v>455.70926731348374</v>
      </c>
      <c r="M10" s="97">
        <v>5979</v>
      </c>
      <c r="N10" s="99">
        <f t="shared" si="0"/>
        <v>0.19803259141494436</v>
      </c>
      <c r="O10" s="84">
        <v>461.1423314935602</v>
      </c>
      <c r="P10" s="97">
        <v>3516.0000000000214</v>
      </c>
      <c r="Q10" s="99">
        <f t="shared" si="4"/>
        <v>0.11645468998410245</v>
      </c>
      <c r="R10" s="97">
        <v>10545.000000000024</v>
      </c>
      <c r="S10" s="99">
        <f t="shared" si="1"/>
        <v>0.3492647058823537</v>
      </c>
      <c r="T10" s="97">
        <v>16787.000000000073</v>
      </c>
      <c r="U10" s="99">
        <f t="shared" si="2"/>
        <v>0.5560082140964518</v>
      </c>
      <c r="V10" s="97">
        <v>20223.999999999967</v>
      </c>
      <c r="W10" s="97">
        <v>13103.00000000006</v>
      </c>
      <c r="X10" s="97">
        <v>6553.999999999983</v>
      </c>
    </row>
    <row r="11" spans="1:24" s="110" customFormat="1" ht="13.5">
      <c r="A11" s="104" t="s">
        <v>44</v>
      </c>
      <c r="B11" s="105" t="s">
        <v>14</v>
      </c>
      <c r="C11" s="106" t="s">
        <v>2</v>
      </c>
      <c r="D11" s="107">
        <v>661</v>
      </c>
      <c r="E11" s="108">
        <v>1.5642008613753609</v>
      </c>
      <c r="F11" s="108">
        <v>3.103619873817035</v>
      </c>
      <c r="G11" s="108">
        <v>2.956224695121952</v>
      </c>
      <c r="H11" s="107">
        <v>343</v>
      </c>
      <c r="I11" s="108">
        <v>51.8910741301059</v>
      </c>
      <c r="J11" s="107">
        <v>343</v>
      </c>
      <c r="K11" s="129">
        <f t="shared" si="3"/>
        <v>0.518910741301059</v>
      </c>
      <c r="L11" s="109">
        <v>506.96793002915433</v>
      </c>
      <c r="M11" s="107">
        <v>343</v>
      </c>
      <c r="N11" s="135">
        <f t="shared" si="0"/>
        <v>0.518910741301059</v>
      </c>
      <c r="O11" s="109">
        <v>526.7638483965015</v>
      </c>
      <c r="P11" s="107">
        <v>324.9999999999998</v>
      </c>
      <c r="Q11" s="140">
        <f t="shared" si="4"/>
        <v>0.4916792738275337</v>
      </c>
      <c r="R11" s="107">
        <v>513.0000000000001</v>
      </c>
      <c r="S11" s="135">
        <f t="shared" si="1"/>
        <v>0.7760968229954616</v>
      </c>
      <c r="T11" s="107">
        <v>569</v>
      </c>
      <c r="U11" s="135">
        <f t="shared" si="2"/>
        <v>0.8608169440242057</v>
      </c>
      <c r="V11" s="107">
        <v>307.0000000000001</v>
      </c>
      <c r="W11" s="107">
        <v>119.99999999999999</v>
      </c>
      <c r="X11" s="107">
        <v>66.00000000000001</v>
      </c>
    </row>
    <row r="12" spans="1:24" s="110" customFormat="1" ht="13.5">
      <c r="A12" s="104"/>
      <c r="B12" s="105"/>
      <c r="C12" s="106" t="s">
        <v>3</v>
      </c>
      <c r="D12" s="107">
        <v>1138</v>
      </c>
      <c r="E12" s="108">
        <v>2.692981210658337</v>
      </c>
      <c r="F12" s="108">
        <v>2.9717239436619693</v>
      </c>
      <c r="G12" s="108">
        <v>2.8294714795008913</v>
      </c>
      <c r="H12" s="107">
        <v>444</v>
      </c>
      <c r="I12" s="108">
        <v>39.015817223198596</v>
      </c>
      <c r="J12" s="107">
        <v>444</v>
      </c>
      <c r="K12" s="129">
        <f t="shared" si="3"/>
        <v>0.39015817223198596</v>
      </c>
      <c r="L12" s="109">
        <v>492.7702702702701</v>
      </c>
      <c r="M12" s="107">
        <v>444</v>
      </c>
      <c r="N12" s="135">
        <f t="shared" si="0"/>
        <v>0.39015817223198596</v>
      </c>
      <c r="O12" s="109">
        <v>505.29279279279297</v>
      </c>
      <c r="P12" s="107">
        <v>391.00000000000006</v>
      </c>
      <c r="Q12" s="140">
        <f t="shared" si="4"/>
        <v>0.34358523725834805</v>
      </c>
      <c r="R12" s="107">
        <v>771.9999999999993</v>
      </c>
      <c r="S12" s="135">
        <f t="shared" si="1"/>
        <v>0.6783831282952543</v>
      </c>
      <c r="T12" s="107">
        <v>885.0000000000007</v>
      </c>
      <c r="U12" s="135">
        <f t="shared" si="2"/>
        <v>0.7776801405975401</v>
      </c>
      <c r="V12" s="107">
        <v>683.0000000000013</v>
      </c>
      <c r="W12" s="107">
        <v>295</v>
      </c>
      <c r="X12" s="107">
        <v>175.99999999999997</v>
      </c>
    </row>
    <row r="13" spans="1:24" s="110" customFormat="1" ht="13.5">
      <c r="A13" s="104"/>
      <c r="B13" s="105"/>
      <c r="C13" s="106" t="s">
        <v>4</v>
      </c>
      <c r="D13" s="107">
        <v>3489</v>
      </c>
      <c r="E13" s="108">
        <v>8.256424818969188</v>
      </c>
      <c r="F13" s="108">
        <v>2.858293812861932</v>
      </c>
      <c r="G13" s="108">
        <v>2.7111917895345456</v>
      </c>
      <c r="H13" s="107">
        <v>1174</v>
      </c>
      <c r="I13" s="108">
        <v>33.648609916881625</v>
      </c>
      <c r="J13" s="107">
        <v>1170</v>
      </c>
      <c r="K13" s="129">
        <f t="shared" si="3"/>
        <v>0.3353396388650043</v>
      </c>
      <c r="L13" s="109">
        <v>497.4529914529913</v>
      </c>
      <c r="M13" s="107">
        <v>1171</v>
      </c>
      <c r="N13" s="135">
        <f t="shared" si="0"/>
        <v>0.3356262539409573</v>
      </c>
      <c r="O13" s="109">
        <v>499.96584116140076</v>
      </c>
      <c r="P13" s="107">
        <v>986.9999999999978</v>
      </c>
      <c r="Q13" s="140">
        <f t="shared" si="4"/>
        <v>0.2828890799656056</v>
      </c>
      <c r="R13" s="107">
        <v>2150.0000000000023</v>
      </c>
      <c r="S13" s="135">
        <f t="shared" si="1"/>
        <v>0.6162224132989402</v>
      </c>
      <c r="T13" s="107">
        <v>2559.000000000004</v>
      </c>
      <c r="U13" s="135">
        <f t="shared" si="2"/>
        <v>0.7334479793637158</v>
      </c>
      <c r="V13" s="107">
        <v>2256.999999999996</v>
      </c>
      <c r="W13" s="107">
        <v>1085</v>
      </c>
      <c r="X13" s="107">
        <v>642.0000000000001</v>
      </c>
    </row>
    <row r="14" spans="1:24" s="110" customFormat="1" ht="13.5">
      <c r="A14" s="104"/>
      <c r="B14" s="105"/>
      <c r="C14" s="106" t="s">
        <v>5</v>
      </c>
      <c r="D14" s="107">
        <v>13676</v>
      </c>
      <c r="E14" s="108">
        <v>32.36310284443182</v>
      </c>
      <c r="F14" s="108">
        <v>2.8042682732205484</v>
      </c>
      <c r="G14" s="108">
        <v>2.6546647414174074</v>
      </c>
      <c r="H14" s="107">
        <v>4179</v>
      </c>
      <c r="I14" s="108">
        <v>30.557180462123426</v>
      </c>
      <c r="J14" s="107">
        <v>4177</v>
      </c>
      <c r="K14" s="129">
        <f t="shared" si="3"/>
        <v>0.30542556303012575</v>
      </c>
      <c r="L14" s="109">
        <v>494.25424946133586</v>
      </c>
      <c r="M14" s="107">
        <v>4177</v>
      </c>
      <c r="N14" s="135">
        <f t="shared" si="0"/>
        <v>0.30542556303012575</v>
      </c>
      <c r="O14" s="109">
        <v>495.3866411299966</v>
      </c>
      <c r="P14" s="107">
        <v>3272.0000000000045</v>
      </c>
      <c r="Q14" s="140">
        <f t="shared" si="4"/>
        <v>0.23925124305352474</v>
      </c>
      <c r="R14" s="107">
        <v>7802.000000000017</v>
      </c>
      <c r="S14" s="135">
        <f t="shared" si="1"/>
        <v>0.5704884469143037</v>
      </c>
      <c r="T14" s="107">
        <v>9263.000000000022</v>
      </c>
      <c r="U14" s="135">
        <f t="shared" si="2"/>
        <v>0.6773179292190715</v>
      </c>
      <c r="V14" s="107">
        <v>9116.99999999996</v>
      </c>
      <c r="W14" s="107">
        <v>4559.000000000002</v>
      </c>
      <c r="X14" s="107">
        <v>2936.999999999998</v>
      </c>
    </row>
    <row r="15" spans="1:24" s="110" customFormat="1" ht="13.5">
      <c r="A15" s="104"/>
      <c r="B15" s="105"/>
      <c r="C15" s="106" t="s">
        <v>6</v>
      </c>
      <c r="D15" s="107">
        <v>23294</v>
      </c>
      <c r="E15" s="108">
        <v>55.12329026456529</v>
      </c>
      <c r="F15" s="108">
        <v>2.840704184704194</v>
      </c>
      <c r="G15" s="108">
        <v>2.5889744396778163</v>
      </c>
      <c r="H15" s="107">
        <v>6495</v>
      </c>
      <c r="I15" s="108">
        <v>27.882716579376662</v>
      </c>
      <c r="J15" s="107">
        <v>6489</v>
      </c>
      <c r="K15" s="129">
        <f t="shared" si="3"/>
        <v>0.27856958873529664</v>
      </c>
      <c r="L15" s="109">
        <v>500.4253351826161</v>
      </c>
      <c r="M15" s="107">
        <v>6494</v>
      </c>
      <c r="N15" s="135">
        <f t="shared" si="0"/>
        <v>0.27878423628402166</v>
      </c>
      <c r="O15" s="109">
        <v>499.6889436402831</v>
      </c>
      <c r="P15" s="107">
        <v>5078.9999999999845</v>
      </c>
      <c r="Q15" s="140">
        <f t="shared" si="4"/>
        <v>0.21803897999484778</v>
      </c>
      <c r="R15" s="107">
        <v>11350.000000000016</v>
      </c>
      <c r="S15" s="135">
        <f t="shared" si="1"/>
        <v>0.4872499356057361</v>
      </c>
      <c r="T15" s="107">
        <v>13680</v>
      </c>
      <c r="U15" s="135">
        <f t="shared" si="2"/>
        <v>0.5872756933115824</v>
      </c>
      <c r="V15" s="107">
        <v>13251.000000000091</v>
      </c>
      <c r="W15" s="107">
        <v>6930.999999999988</v>
      </c>
      <c r="X15" s="107">
        <v>4302.000000000008</v>
      </c>
    </row>
    <row r="16" spans="1:24" s="117" customFormat="1" ht="13.5">
      <c r="A16" s="111" t="s">
        <v>44</v>
      </c>
      <c r="B16" s="112" t="s">
        <v>15</v>
      </c>
      <c r="C16" s="113" t="s">
        <v>2</v>
      </c>
      <c r="D16" s="114">
        <v>2550</v>
      </c>
      <c r="E16" s="115">
        <v>2.7182023621711506</v>
      </c>
      <c r="F16" s="115">
        <v>3.252893505445747</v>
      </c>
      <c r="G16" s="115">
        <v>3.107950395569619</v>
      </c>
      <c r="H16" s="114">
        <v>1527</v>
      </c>
      <c r="I16" s="115">
        <v>59.88235294117647</v>
      </c>
      <c r="J16" s="114">
        <v>1526</v>
      </c>
      <c r="K16" s="130">
        <f t="shared" si="3"/>
        <v>0.5984313725490196</v>
      </c>
      <c r="L16" s="116">
        <v>539.10878112713</v>
      </c>
      <c r="M16" s="114">
        <v>1527</v>
      </c>
      <c r="N16" s="136">
        <f t="shared" si="0"/>
        <v>0.5988235294117648</v>
      </c>
      <c r="O16" s="116">
        <v>554.5579567779969</v>
      </c>
      <c r="P16" s="114">
        <v>1544.9999999999984</v>
      </c>
      <c r="Q16" s="141">
        <f t="shared" si="4"/>
        <v>0.6058823529411759</v>
      </c>
      <c r="R16" s="114">
        <v>2197.0000000000023</v>
      </c>
      <c r="S16" s="136">
        <f t="shared" si="1"/>
        <v>0.8615686274509813</v>
      </c>
      <c r="T16" s="114">
        <v>2280.9999999999986</v>
      </c>
      <c r="U16" s="136">
        <f t="shared" si="2"/>
        <v>0.8945098039215681</v>
      </c>
      <c r="V16" s="114">
        <v>944.9999999999999</v>
      </c>
      <c r="W16" s="114">
        <v>284</v>
      </c>
      <c r="X16" s="114">
        <v>188.99999999999974</v>
      </c>
    </row>
    <row r="17" spans="1:24" s="117" customFormat="1" ht="13.5">
      <c r="A17" s="111"/>
      <c r="B17" s="112"/>
      <c r="C17" s="113" t="s">
        <v>3</v>
      </c>
      <c r="D17" s="114">
        <v>3980</v>
      </c>
      <c r="E17" s="115">
        <v>4.242527608408306</v>
      </c>
      <c r="F17" s="115">
        <v>3.1324546407970697</v>
      </c>
      <c r="G17" s="115">
        <v>2.9779333754740875</v>
      </c>
      <c r="H17" s="114">
        <v>2023</v>
      </c>
      <c r="I17" s="115">
        <v>50.82914572864322</v>
      </c>
      <c r="J17" s="114">
        <v>2022</v>
      </c>
      <c r="K17" s="130">
        <f t="shared" si="3"/>
        <v>0.5080402010050251</v>
      </c>
      <c r="L17" s="116">
        <v>536.9980217606332</v>
      </c>
      <c r="M17" s="114">
        <v>2021</v>
      </c>
      <c r="N17" s="136">
        <f t="shared" si="0"/>
        <v>0.5077889447236181</v>
      </c>
      <c r="O17" s="116">
        <v>539.7575457694205</v>
      </c>
      <c r="P17" s="114">
        <v>2050.0000000000064</v>
      </c>
      <c r="Q17" s="141">
        <f t="shared" si="4"/>
        <v>0.5150753768844237</v>
      </c>
      <c r="R17" s="114">
        <v>3222.9999999999955</v>
      </c>
      <c r="S17" s="136">
        <f t="shared" si="1"/>
        <v>0.8097989949748732</v>
      </c>
      <c r="T17" s="114">
        <v>3349.0000000000073</v>
      </c>
      <c r="U17" s="136">
        <f t="shared" si="2"/>
        <v>0.8414572864321627</v>
      </c>
      <c r="V17" s="114">
        <v>1735.0000000000027</v>
      </c>
      <c r="W17" s="114">
        <v>558.9999999999997</v>
      </c>
      <c r="X17" s="114">
        <v>404.99999999999983</v>
      </c>
    </row>
    <row r="18" spans="1:24" s="117" customFormat="1" ht="13.5">
      <c r="A18" s="111"/>
      <c r="B18" s="112"/>
      <c r="C18" s="113" t="s">
        <v>4</v>
      </c>
      <c r="D18" s="114">
        <v>8009</v>
      </c>
      <c r="E18" s="115">
        <v>8.537287340638724</v>
      </c>
      <c r="F18" s="115">
        <v>3.0758472938996992</v>
      </c>
      <c r="G18" s="115">
        <v>2.908880045124095</v>
      </c>
      <c r="H18" s="114">
        <v>3721</v>
      </c>
      <c r="I18" s="115">
        <v>46.46023223873143</v>
      </c>
      <c r="J18" s="114">
        <v>3716</v>
      </c>
      <c r="K18" s="130">
        <f t="shared" si="3"/>
        <v>0.4639780247221875</v>
      </c>
      <c r="L18" s="116">
        <v>532.3035522066734</v>
      </c>
      <c r="M18" s="114">
        <v>3720</v>
      </c>
      <c r="N18" s="136">
        <f t="shared" si="0"/>
        <v>0.4644774628542889</v>
      </c>
      <c r="O18" s="116">
        <v>533.8225806451622</v>
      </c>
      <c r="P18" s="114">
        <v>3601.9999999999995</v>
      </c>
      <c r="Q18" s="141">
        <f t="shared" si="4"/>
        <v>0.449744037957298</v>
      </c>
      <c r="R18" s="114">
        <v>6180.999999999991</v>
      </c>
      <c r="S18" s="136">
        <f t="shared" si="1"/>
        <v>0.7717567736296654</v>
      </c>
      <c r="T18" s="114">
        <v>6603.999999999985</v>
      </c>
      <c r="U18" s="136">
        <f t="shared" si="2"/>
        <v>0.8245723560993864</v>
      </c>
      <c r="V18" s="114">
        <v>3915.00000000001</v>
      </c>
      <c r="W18" s="114">
        <v>1305.000000000003</v>
      </c>
      <c r="X18" s="114">
        <v>853.9999999999999</v>
      </c>
    </row>
    <row r="19" spans="1:24" s="117" customFormat="1" ht="13.5">
      <c r="A19" s="111"/>
      <c r="B19" s="112"/>
      <c r="C19" s="113" t="s">
        <v>5</v>
      </c>
      <c r="D19" s="114">
        <v>23448</v>
      </c>
      <c r="E19" s="115">
        <v>24.994670191446723</v>
      </c>
      <c r="F19" s="115">
        <v>3.040685945871686</v>
      </c>
      <c r="G19" s="115">
        <v>2.8674558106661263</v>
      </c>
      <c r="H19" s="114">
        <v>10023</v>
      </c>
      <c r="I19" s="115">
        <v>42.74564994882293</v>
      </c>
      <c r="J19" s="114">
        <v>10014</v>
      </c>
      <c r="K19" s="130">
        <f t="shared" si="3"/>
        <v>0.42707267144319344</v>
      </c>
      <c r="L19" s="116">
        <v>538.7976832434613</v>
      </c>
      <c r="M19" s="114">
        <v>10017</v>
      </c>
      <c r="N19" s="136">
        <f t="shared" si="0"/>
        <v>0.42720061412487204</v>
      </c>
      <c r="O19" s="116">
        <v>532.8541479484848</v>
      </c>
      <c r="P19" s="114">
        <v>9491.000000000075</v>
      </c>
      <c r="Q19" s="141">
        <f t="shared" si="4"/>
        <v>0.4047679972705593</v>
      </c>
      <c r="R19" s="114">
        <v>17248.000000000022</v>
      </c>
      <c r="S19" s="136">
        <f t="shared" si="1"/>
        <v>0.7355851245308778</v>
      </c>
      <c r="T19" s="114">
        <v>18359.000000000113</v>
      </c>
      <c r="U19" s="136">
        <f t="shared" si="2"/>
        <v>0.7829665643125261</v>
      </c>
      <c r="V19" s="114">
        <v>12025.99999999998</v>
      </c>
      <c r="W19" s="114">
        <v>4211.000000000004</v>
      </c>
      <c r="X19" s="114">
        <v>2957.9999999999895</v>
      </c>
    </row>
    <row r="20" spans="1:24" s="117" customFormat="1" ht="14.25" thickBot="1">
      <c r="A20" s="111"/>
      <c r="B20" s="112"/>
      <c r="C20" s="118" t="s">
        <v>6</v>
      </c>
      <c r="D20" s="119">
        <v>55825</v>
      </c>
      <c r="E20" s="120">
        <v>59.50731249733509</v>
      </c>
      <c r="F20" s="120">
        <v>3.042339874781891</v>
      </c>
      <c r="G20" s="120">
        <v>2.801907740798628</v>
      </c>
      <c r="H20" s="119">
        <v>20619</v>
      </c>
      <c r="I20" s="120">
        <v>36.935064935064936</v>
      </c>
      <c r="J20" s="119">
        <v>20601</v>
      </c>
      <c r="K20" s="133">
        <f t="shared" si="3"/>
        <v>0.3690282131661442</v>
      </c>
      <c r="L20" s="121">
        <v>549.2286782195001</v>
      </c>
      <c r="M20" s="119">
        <v>20604</v>
      </c>
      <c r="N20" s="136">
        <f t="shared" si="0"/>
        <v>0.3690819525302284</v>
      </c>
      <c r="O20" s="121">
        <v>540.7804309842805</v>
      </c>
      <c r="P20" s="119">
        <v>20306.000000000102</v>
      </c>
      <c r="Q20" s="142">
        <f t="shared" si="4"/>
        <v>0.36374384236453383</v>
      </c>
      <c r="R20" s="119">
        <v>36815.99999999997</v>
      </c>
      <c r="S20" s="136">
        <f t="shared" si="1"/>
        <v>0.6594894760411997</v>
      </c>
      <c r="T20" s="119">
        <v>39016.000000000044</v>
      </c>
      <c r="U20" s="136">
        <f t="shared" si="2"/>
        <v>0.6988983430362748</v>
      </c>
      <c r="V20" s="119">
        <v>26288.00000000003</v>
      </c>
      <c r="W20" s="119">
        <v>9695.99999999995</v>
      </c>
      <c r="X20" s="119">
        <v>7170.999999999973</v>
      </c>
    </row>
    <row r="21" spans="1:24" s="100" customFormat="1" ht="14.25" thickTop="1">
      <c r="A21" s="122" t="s">
        <v>45</v>
      </c>
      <c r="B21" s="123" t="s">
        <v>13</v>
      </c>
      <c r="C21" s="124" t="s">
        <v>2</v>
      </c>
      <c r="D21" s="125">
        <v>112</v>
      </c>
      <c r="E21" s="126">
        <v>0.25546862525946035</v>
      </c>
      <c r="F21" s="126">
        <v>2.9779821428571425</v>
      </c>
      <c r="G21" s="126">
        <v>2.83169642857143</v>
      </c>
      <c r="H21" s="125">
        <v>60</v>
      </c>
      <c r="I21" s="126">
        <v>53.57142857142857</v>
      </c>
      <c r="J21" s="125">
        <v>60</v>
      </c>
      <c r="K21" s="132">
        <f t="shared" si="3"/>
        <v>0.5357142857142857</v>
      </c>
      <c r="L21" s="127">
        <v>452.1666666666665</v>
      </c>
      <c r="M21" s="125">
        <v>60</v>
      </c>
      <c r="N21" s="138">
        <f t="shared" si="0"/>
        <v>0.5357142857142857</v>
      </c>
      <c r="O21" s="127">
        <v>449.6666666666666</v>
      </c>
      <c r="P21" s="125">
        <v>34.00000000000001</v>
      </c>
      <c r="Q21" s="137">
        <f aca="true" t="shared" si="5" ref="Q21:Q65">+P21/D21</f>
        <v>0.30357142857142866</v>
      </c>
      <c r="R21" s="125">
        <v>75</v>
      </c>
      <c r="S21" s="137">
        <f t="shared" si="1"/>
        <v>0.6696428571428571</v>
      </c>
      <c r="T21" s="125">
        <v>96.99999999999999</v>
      </c>
      <c r="U21" s="137">
        <f t="shared" si="2"/>
        <v>0.8660714285714285</v>
      </c>
      <c r="V21" s="125">
        <v>77</v>
      </c>
      <c r="W21" s="125">
        <v>36.000000000000014</v>
      </c>
      <c r="X21" s="125">
        <v>10.999999999999998</v>
      </c>
    </row>
    <row r="22" spans="1:24" s="100" customFormat="1" ht="13.5">
      <c r="A22" s="101"/>
      <c r="B22" s="102"/>
      <c r="C22" s="103" t="s">
        <v>3</v>
      </c>
      <c r="D22" s="97">
        <v>426</v>
      </c>
      <c r="E22" s="98">
        <v>0.21441116762847562</v>
      </c>
      <c r="F22" s="98">
        <v>2.88078888888889</v>
      </c>
      <c r="G22" s="98">
        <v>2.790245744680851</v>
      </c>
      <c r="H22" s="97">
        <v>40</v>
      </c>
      <c r="I22" s="98">
        <v>42.5531914893617</v>
      </c>
      <c r="J22" s="97">
        <v>40</v>
      </c>
      <c r="K22" s="128">
        <f t="shared" si="3"/>
        <v>0.09389671361502347</v>
      </c>
      <c r="L22" s="84">
        <v>445.5000000000001</v>
      </c>
      <c r="M22" s="97">
        <v>40</v>
      </c>
      <c r="N22" s="99">
        <f t="shared" si="0"/>
        <v>0.09389671361502347</v>
      </c>
      <c r="O22" s="84">
        <v>465.24999999999994</v>
      </c>
      <c r="P22" s="97">
        <v>23.999999999999993</v>
      </c>
      <c r="Q22" s="143">
        <f t="shared" si="5"/>
        <v>0.056338028169014065</v>
      </c>
      <c r="R22" s="97">
        <v>61</v>
      </c>
      <c r="S22" s="99">
        <f t="shared" si="1"/>
        <v>0.1431924882629108</v>
      </c>
      <c r="T22" s="97">
        <v>79.99999999999999</v>
      </c>
      <c r="U22" s="99">
        <f t="shared" si="2"/>
        <v>0.1877934272300469</v>
      </c>
      <c r="V22" s="97">
        <v>63.999999999999964</v>
      </c>
      <c r="W22" s="97">
        <v>28</v>
      </c>
      <c r="X22" s="97" t="s">
        <v>48</v>
      </c>
    </row>
    <row r="23" spans="1:24" s="100" customFormat="1" ht="13.5">
      <c r="A23" s="101"/>
      <c r="B23" s="102"/>
      <c r="C23" s="103" t="s">
        <v>4</v>
      </c>
      <c r="D23" s="97">
        <v>263</v>
      </c>
      <c r="E23" s="98">
        <v>0.5998950753860541</v>
      </c>
      <c r="F23" s="98">
        <v>2.7906935483870994</v>
      </c>
      <c r="G23" s="98">
        <v>2.6155850000000003</v>
      </c>
      <c r="H23" s="97">
        <v>91</v>
      </c>
      <c r="I23" s="98">
        <v>34.60076045627376</v>
      </c>
      <c r="J23" s="97">
        <v>91</v>
      </c>
      <c r="K23" s="128">
        <f t="shared" si="3"/>
        <v>0.34600760456273766</v>
      </c>
      <c r="L23" s="84">
        <v>430.4395604395605</v>
      </c>
      <c r="M23" s="97">
        <v>91</v>
      </c>
      <c r="N23" s="99">
        <f t="shared" si="0"/>
        <v>0.34600760456273766</v>
      </c>
      <c r="O23" s="84">
        <v>445.8241758241758</v>
      </c>
      <c r="P23" s="97">
        <v>48.00000000000002</v>
      </c>
      <c r="Q23" s="99">
        <f t="shared" si="5"/>
        <v>0.18250950570342214</v>
      </c>
      <c r="R23" s="97">
        <v>115.00000000000001</v>
      </c>
      <c r="S23" s="99">
        <f t="shared" si="1"/>
        <v>0.43726235741444874</v>
      </c>
      <c r="T23" s="97">
        <v>195.00000000000009</v>
      </c>
      <c r="U23" s="99">
        <f t="shared" si="2"/>
        <v>0.7414448669201524</v>
      </c>
      <c r="V23" s="97">
        <v>202.9999999999999</v>
      </c>
      <c r="W23" s="97">
        <v>135.00000000000003</v>
      </c>
      <c r="X23" s="97">
        <v>53.99999999999998</v>
      </c>
    </row>
    <row r="24" spans="1:24" s="100" customFormat="1" ht="13.5">
      <c r="A24" s="101"/>
      <c r="B24" s="102"/>
      <c r="C24" s="103" t="s">
        <v>5</v>
      </c>
      <c r="D24" s="97">
        <v>1286</v>
      </c>
      <c r="E24" s="98">
        <v>2.9333272507470176</v>
      </c>
      <c r="F24" s="98">
        <v>2.7310432612312803</v>
      </c>
      <c r="G24" s="98">
        <v>2.555482505910161</v>
      </c>
      <c r="H24" s="97">
        <v>391</v>
      </c>
      <c r="I24" s="98">
        <v>30.404354587869364</v>
      </c>
      <c r="J24" s="97">
        <v>391</v>
      </c>
      <c r="K24" s="128">
        <f t="shared" si="3"/>
        <v>0.30404354587869364</v>
      </c>
      <c r="L24" s="84">
        <v>437.5703324808182</v>
      </c>
      <c r="M24" s="97">
        <v>391</v>
      </c>
      <c r="N24" s="99">
        <f t="shared" si="0"/>
        <v>0.30404354587869364</v>
      </c>
      <c r="O24" s="84">
        <v>448.1074168797952</v>
      </c>
      <c r="P24" s="97">
        <v>212.00000000000014</v>
      </c>
      <c r="Q24" s="144">
        <f t="shared" si="5"/>
        <v>0.16485225505443246</v>
      </c>
      <c r="R24" s="97">
        <v>551</v>
      </c>
      <c r="S24" s="99">
        <f t="shared" si="1"/>
        <v>0.4284603421461897</v>
      </c>
      <c r="T24" s="97">
        <v>921.0000000000014</v>
      </c>
      <c r="U24" s="99">
        <f t="shared" si="2"/>
        <v>0.7161741835147756</v>
      </c>
      <c r="V24" s="97">
        <v>984.0000000000003</v>
      </c>
      <c r="W24" s="97">
        <v>633.999999999999</v>
      </c>
      <c r="X24" s="97">
        <v>270.0000000000001</v>
      </c>
    </row>
    <row r="25" spans="1:24" s="100" customFormat="1" ht="13.5">
      <c r="A25" s="101"/>
      <c r="B25" s="102"/>
      <c r="C25" s="103" t="s">
        <v>6</v>
      </c>
      <c r="D25" s="97">
        <v>42086</v>
      </c>
      <c r="E25" s="98">
        <v>95.99689788097899</v>
      </c>
      <c r="F25" s="98">
        <v>2.7197553894297553</v>
      </c>
      <c r="G25" s="98">
        <v>2.4214968671831465</v>
      </c>
      <c r="H25" s="97">
        <v>8745</v>
      </c>
      <c r="I25" s="98">
        <v>20.778881338212233</v>
      </c>
      <c r="J25" s="97">
        <v>8735</v>
      </c>
      <c r="K25" s="128">
        <f t="shared" si="3"/>
        <v>0.20755120467613933</v>
      </c>
      <c r="L25" s="84">
        <v>454.716657126503</v>
      </c>
      <c r="M25" s="97">
        <v>8739</v>
      </c>
      <c r="N25" s="99">
        <f t="shared" si="0"/>
        <v>0.20764624815853253</v>
      </c>
      <c r="O25" s="84">
        <v>460.4989129190971</v>
      </c>
      <c r="P25" s="97">
        <v>5154.000000000023</v>
      </c>
      <c r="Q25" s="99">
        <f t="shared" si="5"/>
        <v>0.12246352706363216</v>
      </c>
      <c r="R25" s="97">
        <v>15570.999999999929</v>
      </c>
      <c r="S25" s="99">
        <f t="shared" si="1"/>
        <v>0.3699805160861077</v>
      </c>
      <c r="T25" s="97">
        <v>24253.999999999993</v>
      </c>
      <c r="U25" s="99">
        <f t="shared" si="2"/>
        <v>0.576296155491137</v>
      </c>
      <c r="V25" s="97">
        <v>29036.999999999905</v>
      </c>
      <c r="W25" s="97">
        <v>18508.000000000015</v>
      </c>
      <c r="X25" s="97">
        <v>9420.999999999973</v>
      </c>
    </row>
    <row r="26" spans="1:24" s="110" customFormat="1" ht="13.5">
      <c r="A26" s="104" t="s">
        <v>45</v>
      </c>
      <c r="B26" s="105" t="s">
        <v>14</v>
      </c>
      <c r="C26" s="106" t="s">
        <v>2</v>
      </c>
      <c r="D26" s="107">
        <v>180</v>
      </c>
      <c r="E26" s="108">
        <v>0.4259548487860287</v>
      </c>
      <c r="F26" s="108">
        <v>3.06</v>
      </c>
      <c r="G26" s="108">
        <v>2.969190000000001</v>
      </c>
      <c r="H26" s="107">
        <v>97</v>
      </c>
      <c r="I26" s="108">
        <v>53.888888888888886</v>
      </c>
      <c r="J26" s="107">
        <v>97</v>
      </c>
      <c r="K26" s="129">
        <f t="shared" si="3"/>
        <v>0.5388888888888889</v>
      </c>
      <c r="L26" s="109">
        <v>478.65979381443316</v>
      </c>
      <c r="M26" s="107">
        <v>97</v>
      </c>
      <c r="N26" s="135">
        <f t="shared" si="0"/>
        <v>0.5388888888888889</v>
      </c>
      <c r="O26" s="109">
        <v>491.7525773195877</v>
      </c>
      <c r="P26" s="107">
        <v>60.00000000000003</v>
      </c>
      <c r="Q26" s="135">
        <f t="shared" si="5"/>
        <v>0.3333333333333335</v>
      </c>
      <c r="R26" s="107">
        <v>130.99999999999994</v>
      </c>
      <c r="S26" s="135">
        <f t="shared" si="1"/>
        <v>0.7277777777777774</v>
      </c>
      <c r="T26" s="107">
        <v>159.00000000000006</v>
      </c>
      <c r="U26" s="135">
        <f t="shared" si="2"/>
        <v>0.8833333333333336</v>
      </c>
      <c r="V26" s="107">
        <v>117.99999999999999</v>
      </c>
      <c r="W26" s="107">
        <v>49.00000000000001</v>
      </c>
      <c r="X26" s="107">
        <v>20.000000000000007</v>
      </c>
    </row>
    <row r="27" spans="1:24" s="110" customFormat="1" ht="13.5">
      <c r="A27" s="104"/>
      <c r="B27" s="105"/>
      <c r="C27" s="106" t="s">
        <v>3</v>
      </c>
      <c r="D27" s="107">
        <v>225</v>
      </c>
      <c r="E27" s="108">
        <v>0.5324435609825359</v>
      </c>
      <c r="F27" s="108">
        <v>2.9007681818181834</v>
      </c>
      <c r="G27" s="108">
        <v>2.7878675555555574</v>
      </c>
      <c r="H27" s="107">
        <v>96</v>
      </c>
      <c r="I27" s="108">
        <v>42.666666666666664</v>
      </c>
      <c r="J27" s="107">
        <v>96</v>
      </c>
      <c r="K27" s="129">
        <f t="shared" si="3"/>
        <v>0.4266666666666667</v>
      </c>
      <c r="L27" s="109">
        <v>468.9583333333333</v>
      </c>
      <c r="M27" s="107">
        <v>96</v>
      </c>
      <c r="N27" s="135">
        <f t="shared" si="0"/>
        <v>0.4266666666666667</v>
      </c>
      <c r="O27" s="109">
        <v>482.18749999999994</v>
      </c>
      <c r="P27" s="107">
        <v>77</v>
      </c>
      <c r="Q27" s="135">
        <f t="shared" si="5"/>
        <v>0.3422222222222222</v>
      </c>
      <c r="R27" s="107">
        <v>138.99999999999997</v>
      </c>
      <c r="S27" s="135">
        <f t="shared" si="1"/>
        <v>0.6177777777777776</v>
      </c>
      <c r="T27" s="107">
        <v>189.99999999999997</v>
      </c>
      <c r="U27" s="135">
        <f t="shared" si="2"/>
        <v>0.8444444444444443</v>
      </c>
      <c r="V27" s="107">
        <v>139.00000000000006</v>
      </c>
      <c r="W27" s="107">
        <v>76</v>
      </c>
      <c r="X27" s="107">
        <v>27.000000000000004</v>
      </c>
    </row>
    <row r="28" spans="1:24" s="110" customFormat="1" ht="13.5">
      <c r="A28" s="104"/>
      <c r="B28" s="105"/>
      <c r="C28" s="106" t="s">
        <v>4</v>
      </c>
      <c r="D28" s="107">
        <v>426</v>
      </c>
      <c r="E28" s="108">
        <v>1.0080931421269346</v>
      </c>
      <c r="F28" s="108">
        <v>2.898124688279303</v>
      </c>
      <c r="G28" s="108">
        <v>2.7890681710213796</v>
      </c>
      <c r="H28" s="107">
        <v>171</v>
      </c>
      <c r="I28" s="108">
        <v>40.140845070422536</v>
      </c>
      <c r="J28" s="107">
        <v>171</v>
      </c>
      <c r="K28" s="129">
        <f t="shared" si="3"/>
        <v>0.4014084507042254</v>
      </c>
      <c r="L28" s="109">
        <v>473.62573099415187</v>
      </c>
      <c r="M28" s="107">
        <v>171</v>
      </c>
      <c r="N28" s="135">
        <f t="shared" si="0"/>
        <v>0.4014084507042254</v>
      </c>
      <c r="O28" s="109">
        <v>478.24561403508767</v>
      </c>
      <c r="P28" s="107">
        <v>105.99999999999991</v>
      </c>
      <c r="Q28" s="135">
        <f t="shared" si="5"/>
        <v>0.248826291079812</v>
      </c>
      <c r="R28" s="107">
        <v>269</v>
      </c>
      <c r="S28" s="135">
        <f t="shared" si="1"/>
        <v>0.6314553990610329</v>
      </c>
      <c r="T28" s="107">
        <v>335.9999999999997</v>
      </c>
      <c r="U28" s="135">
        <f t="shared" si="2"/>
        <v>0.7887323943661965</v>
      </c>
      <c r="V28" s="107">
        <v>298.0000000000002</v>
      </c>
      <c r="W28" s="107">
        <v>131.00000000000003</v>
      </c>
      <c r="X28" s="107">
        <v>64</v>
      </c>
    </row>
    <row r="29" spans="1:24" s="110" customFormat="1" ht="13.5">
      <c r="A29" s="104"/>
      <c r="B29" s="105"/>
      <c r="C29" s="106" t="s">
        <v>5</v>
      </c>
      <c r="D29" s="107">
        <v>1956</v>
      </c>
      <c r="E29" s="108">
        <v>4.628709356808178</v>
      </c>
      <c r="F29" s="108">
        <v>2.846233369683748</v>
      </c>
      <c r="G29" s="108">
        <v>2.728277726337448</v>
      </c>
      <c r="H29" s="107">
        <v>701</v>
      </c>
      <c r="I29" s="108">
        <v>35.83844580777096</v>
      </c>
      <c r="J29" s="107">
        <v>701</v>
      </c>
      <c r="K29" s="129">
        <f t="shared" si="3"/>
        <v>0.35838445807770963</v>
      </c>
      <c r="L29" s="109">
        <v>466.43366619115585</v>
      </c>
      <c r="M29" s="107">
        <v>700</v>
      </c>
      <c r="N29" s="135">
        <f t="shared" si="0"/>
        <v>0.35787321063394684</v>
      </c>
      <c r="O29" s="109">
        <v>474.085714285714</v>
      </c>
      <c r="P29" s="107">
        <v>454.9999999999999</v>
      </c>
      <c r="Q29" s="135">
        <f t="shared" si="5"/>
        <v>0.23261758691206538</v>
      </c>
      <c r="R29" s="107">
        <v>1124.9999999999993</v>
      </c>
      <c r="S29" s="135">
        <f t="shared" si="1"/>
        <v>0.5751533742331285</v>
      </c>
      <c r="T29" s="107">
        <v>1447.9999999999984</v>
      </c>
      <c r="U29" s="135">
        <f t="shared" si="2"/>
        <v>0.7402862985685064</v>
      </c>
      <c r="V29" s="107">
        <v>1341.000000000002</v>
      </c>
      <c r="W29" s="107">
        <v>672.9999999999994</v>
      </c>
      <c r="X29" s="107">
        <v>326.99999999999983</v>
      </c>
    </row>
    <row r="30" spans="1:24" s="110" customFormat="1" ht="13.5">
      <c r="A30" s="104"/>
      <c r="B30" s="105"/>
      <c r="C30" s="106" t="s">
        <v>6</v>
      </c>
      <c r="D30" s="107">
        <v>39471</v>
      </c>
      <c r="E30" s="108">
        <v>93.40479909129633</v>
      </c>
      <c r="F30" s="108">
        <v>2.8355093778257268</v>
      </c>
      <c r="G30" s="108">
        <v>2.6238709039475405</v>
      </c>
      <c r="H30" s="107">
        <v>11570</v>
      </c>
      <c r="I30" s="108">
        <v>29.31265992754174</v>
      </c>
      <c r="J30" s="107">
        <v>11558</v>
      </c>
      <c r="K30" s="129">
        <f t="shared" si="3"/>
        <v>0.2928225786020116</v>
      </c>
      <c r="L30" s="109">
        <v>500.69648728153567</v>
      </c>
      <c r="M30" s="107">
        <v>11565</v>
      </c>
      <c r="N30" s="135">
        <f t="shared" si="0"/>
        <v>0.29299992399483166</v>
      </c>
      <c r="O30" s="109">
        <v>501.25983571119696</v>
      </c>
      <c r="P30" s="107">
        <v>9355.999999999998</v>
      </c>
      <c r="Q30" s="135">
        <f t="shared" si="5"/>
        <v>0.2370347850320488</v>
      </c>
      <c r="R30" s="107">
        <v>20922.9999999998</v>
      </c>
      <c r="S30" s="135">
        <f t="shared" si="1"/>
        <v>0.5300853791391097</v>
      </c>
      <c r="T30" s="107">
        <v>24823.000000000007</v>
      </c>
      <c r="U30" s="135">
        <f t="shared" si="2"/>
        <v>0.6288920979959972</v>
      </c>
      <c r="V30" s="107">
        <v>23718.9999999998</v>
      </c>
      <c r="W30" s="107">
        <v>12061.000000000166</v>
      </c>
      <c r="X30" s="107">
        <v>7684.999999999977</v>
      </c>
    </row>
    <row r="31" spans="1:24" s="117" customFormat="1" ht="13.5">
      <c r="A31" s="111" t="s">
        <v>45</v>
      </c>
      <c r="B31" s="112" t="s">
        <v>15</v>
      </c>
      <c r="C31" s="113" t="s">
        <v>2</v>
      </c>
      <c r="D31" s="114">
        <v>353</v>
      </c>
      <c r="E31" s="115">
        <v>0.3762844838613397</v>
      </c>
      <c r="F31" s="115">
        <v>3.3355710144927557</v>
      </c>
      <c r="G31" s="115">
        <v>3.238600000000001</v>
      </c>
      <c r="H31" s="114">
        <v>240</v>
      </c>
      <c r="I31" s="115">
        <v>67.98866855524079</v>
      </c>
      <c r="J31" s="114">
        <v>240</v>
      </c>
      <c r="K31" s="130">
        <f t="shared" si="3"/>
        <v>0.6798866855524079</v>
      </c>
      <c r="L31" s="116">
        <v>523.833333333333</v>
      </c>
      <c r="M31" s="114">
        <v>240</v>
      </c>
      <c r="N31" s="136">
        <f t="shared" si="0"/>
        <v>0.6798866855524079</v>
      </c>
      <c r="O31" s="116">
        <v>521.4166666666669</v>
      </c>
      <c r="P31" s="114">
        <v>188.00000000000003</v>
      </c>
      <c r="Q31" s="136">
        <f t="shared" si="5"/>
        <v>0.5325779036827196</v>
      </c>
      <c r="R31" s="114">
        <v>303</v>
      </c>
      <c r="S31" s="136">
        <f t="shared" si="1"/>
        <v>0.8583569405099151</v>
      </c>
      <c r="T31" s="114">
        <v>331</v>
      </c>
      <c r="U31" s="136">
        <f t="shared" si="2"/>
        <v>0.9376770538243626</v>
      </c>
      <c r="V31" s="114">
        <v>162</v>
      </c>
      <c r="W31" s="114">
        <v>47.000000000000036</v>
      </c>
      <c r="X31" s="114">
        <v>17.999999999999993</v>
      </c>
    </row>
    <row r="32" spans="1:24" s="117" customFormat="1" ht="13.5">
      <c r="A32" s="111"/>
      <c r="B32" s="112"/>
      <c r="C32" s="113" t="s">
        <v>3</v>
      </c>
      <c r="D32" s="114">
        <v>264</v>
      </c>
      <c r="E32" s="115">
        <v>0.2814138916130133</v>
      </c>
      <c r="F32" s="115">
        <v>3.2150313725490185</v>
      </c>
      <c r="G32" s="115">
        <v>3.0785393939393937</v>
      </c>
      <c r="H32" s="114">
        <v>142</v>
      </c>
      <c r="I32" s="115">
        <v>53.78787878787879</v>
      </c>
      <c r="J32" s="114">
        <v>141</v>
      </c>
      <c r="K32" s="130">
        <f t="shared" si="3"/>
        <v>0.5340909090909091</v>
      </c>
      <c r="L32" s="116">
        <v>510.2836879432626</v>
      </c>
      <c r="M32" s="114">
        <v>142</v>
      </c>
      <c r="N32" s="136">
        <f aca="true" t="shared" si="6" ref="N32:N39">M32/D32</f>
        <v>0.5378787878787878</v>
      </c>
      <c r="O32" s="116">
        <v>512.8169014084509</v>
      </c>
      <c r="P32" s="114">
        <v>107.99999999999999</v>
      </c>
      <c r="Q32" s="136">
        <f t="shared" si="5"/>
        <v>0.40909090909090906</v>
      </c>
      <c r="R32" s="114">
        <v>212.99999999999991</v>
      </c>
      <c r="S32" s="136">
        <f t="shared" si="1"/>
        <v>0.8068181818181815</v>
      </c>
      <c r="T32" s="114">
        <v>230.00000000000003</v>
      </c>
      <c r="U32" s="136">
        <f t="shared" si="2"/>
        <v>0.8712121212121213</v>
      </c>
      <c r="V32" s="114">
        <v>147.00000000000006</v>
      </c>
      <c r="W32" s="114">
        <v>39.999999999999986</v>
      </c>
      <c r="X32" s="114">
        <v>24.99999999999999</v>
      </c>
    </row>
    <row r="33" spans="1:24" s="117" customFormat="1" ht="13.5">
      <c r="A33" s="111"/>
      <c r="B33" s="112"/>
      <c r="C33" s="113" t="s">
        <v>4</v>
      </c>
      <c r="D33" s="114">
        <v>426</v>
      </c>
      <c r="E33" s="115">
        <v>0.4540996887391805</v>
      </c>
      <c r="F33" s="115">
        <v>3.1850048076923057</v>
      </c>
      <c r="G33" s="115">
        <v>3.027387943262409</v>
      </c>
      <c r="H33" s="114">
        <v>213</v>
      </c>
      <c r="I33" s="115">
        <v>50</v>
      </c>
      <c r="J33" s="114">
        <v>213</v>
      </c>
      <c r="K33" s="130">
        <f t="shared" si="3"/>
        <v>0.5</v>
      </c>
      <c r="L33" s="116">
        <v>517.9342723004696</v>
      </c>
      <c r="M33" s="114">
        <v>212</v>
      </c>
      <c r="N33" s="136">
        <f t="shared" si="6"/>
        <v>0.49765258215962443</v>
      </c>
      <c r="O33" s="116">
        <v>525.7075471698112</v>
      </c>
      <c r="P33" s="114">
        <v>184.99999999999991</v>
      </c>
      <c r="Q33" s="136">
        <f t="shared" si="5"/>
        <v>0.43427230046948334</v>
      </c>
      <c r="R33" s="114">
        <v>336.99999999999983</v>
      </c>
      <c r="S33" s="136">
        <f t="shared" si="1"/>
        <v>0.7910798122065724</v>
      </c>
      <c r="T33" s="114">
        <v>372.9999999999999</v>
      </c>
      <c r="U33" s="136">
        <f t="shared" si="2"/>
        <v>0.8755868544600937</v>
      </c>
      <c r="V33" s="114">
        <v>221.99999999999986</v>
      </c>
      <c r="W33" s="114">
        <v>68.00000000000003</v>
      </c>
      <c r="X33" s="114">
        <v>33.99999999999999</v>
      </c>
    </row>
    <row r="34" spans="1:24" s="117" customFormat="1" ht="13.5">
      <c r="A34" s="111"/>
      <c r="B34" s="112"/>
      <c r="C34" s="113" t="s">
        <v>5</v>
      </c>
      <c r="D34" s="114">
        <v>1512</v>
      </c>
      <c r="E34" s="115">
        <v>1.611734106510894</v>
      </c>
      <c r="F34" s="115">
        <v>3.08212709497207</v>
      </c>
      <c r="G34" s="115">
        <v>2.931210866666668</v>
      </c>
      <c r="H34" s="114">
        <v>754</v>
      </c>
      <c r="I34" s="115">
        <v>49.86772486772487</v>
      </c>
      <c r="J34" s="114">
        <v>753</v>
      </c>
      <c r="K34" s="130">
        <f t="shared" si="3"/>
        <v>0.498015873015873</v>
      </c>
      <c r="L34" s="116">
        <v>514.0106241699868</v>
      </c>
      <c r="M34" s="114">
        <v>753</v>
      </c>
      <c r="N34" s="136">
        <f t="shared" si="6"/>
        <v>0.498015873015873</v>
      </c>
      <c r="O34" s="116">
        <v>522.1912350597611</v>
      </c>
      <c r="P34" s="114">
        <v>608.0000000000005</v>
      </c>
      <c r="Q34" s="136">
        <f t="shared" si="5"/>
        <v>0.4021164021164024</v>
      </c>
      <c r="R34" s="114">
        <v>1097.0000000000014</v>
      </c>
      <c r="S34" s="136">
        <f t="shared" si="1"/>
        <v>0.7255291005291015</v>
      </c>
      <c r="T34" s="114">
        <v>1257.9999999999998</v>
      </c>
      <c r="U34" s="136">
        <f t="shared" si="2"/>
        <v>0.8320105820105819</v>
      </c>
      <c r="V34" s="114">
        <v>805.0000000000007</v>
      </c>
      <c r="W34" s="114">
        <v>311.99999999999966</v>
      </c>
      <c r="X34" s="114">
        <v>144.99999999999997</v>
      </c>
    </row>
    <row r="35" spans="1:24" s="117" customFormat="1" ht="14.25" thickBot="1">
      <c r="A35" s="111"/>
      <c r="B35" s="112"/>
      <c r="C35" s="118" t="s">
        <v>6</v>
      </c>
      <c r="D35" s="119">
        <v>91257</v>
      </c>
      <c r="E35" s="120">
        <v>97.27646782927557</v>
      </c>
      <c r="F35" s="120">
        <v>3.0523605437196224</v>
      </c>
      <c r="G35" s="120">
        <v>2.838857271458934</v>
      </c>
      <c r="H35" s="119">
        <v>36564</v>
      </c>
      <c r="I35" s="120">
        <v>40.06706334856504</v>
      </c>
      <c r="J35" s="119">
        <v>36532</v>
      </c>
      <c r="K35" s="133">
        <f t="shared" si="3"/>
        <v>0.40031997545393777</v>
      </c>
      <c r="L35" s="121">
        <v>544.7736231249477</v>
      </c>
      <c r="M35" s="119">
        <v>36542</v>
      </c>
      <c r="N35" s="139">
        <f t="shared" si="6"/>
        <v>0.400429556088848</v>
      </c>
      <c r="O35" s="121">
        <v>539.1248426468208</v>
      </c>
      <c r="P35" s="119">
        <v>35904.99999999979</v>
      </c>
      <c r="Q35" s="136">
        <f t="shared" si="5"/>
        <v>0.393449269645066</v>
      </c>
      <c r="R35" s="119">
        <v>63715.00000000025</v>
      </c>
      <c r="S35" s="136">
        <f t="shared" si="1"/>
        <v>0.6981930153303335</v>
      </c>
      <c r="T35" s="119">
        <v>67416.99999999999</v>
      </c>
      <c r="U35" s="136">
        <f t="shared" si="2"/>
        <v>0.7387597663740862</v>
      </c>
      <c r="V35" s="119">
        <v>43573.00000000006</v>
      </c>
      <c r="W35" s="119">
        <v>15587.999999999944</v>
      </c>
      <c r="X35" s="119">
        <v>11354.99999999997</v>
      </c>
    </row>
    <row r="36" spans="1:24" s="100" customFormat="1" ht="14.25" thickTop="1">
      <c r="A36" s="122" t="s">
        <v>46</v>
      </c>
      <c r="B36" s="123" t="s">
        <v>13</v>
      </c>
      <c r="C36" s="124" t="s">
        <v>2</v>
      </c>
      <c r="D36" s="125">
        <v>137</v>
      </c>
      <c r="E36" s="126">
        <v>0.3124928719691613</v>
      </c>
      <c r="F36" s="126">
        <v>3.0972296296296307</v>
      </c>
      <c r="G36" s="126">
        <v>2.9438116788321156</v>
      </c>
      <c r="H36" s="125">
        <v>85</v>
      </c>
      <c r="I36" s="126">
        <v>62.043795620437955</v>
      </c>
      <c r="J36" s="125">
        <v>85</v>
      </c>
      <c r="K36" s="132">
        <f t="shared" si="3"/>
        <v>0.6204379562043796</v>
      </c>
      <c r="L36" s="127">
        <v>467.52941176470597</v>
      </c>
      <c r="M36" s="125">
        <v>85</v>
      </c>
      <c r="N36" s="137">
        <f t="shared" si="6"/>
        <v>0.6204379562043796</v>
      </c>
      <c r="O36" s="127">
        <v>495.4117647058824</v>
      </c>
      <c r="P36" s="125">
        <v>49.99999999999999</v>
      </c>
      <c r="Q36" s="137">
        <f t="shared" si="5"/>
        <v>0.364963503649635</v>
      </c>
      <c r="R36" s="125">
        <v>100</v>
      </c>
      <c r="S36" s="137">
        <f t="shared" si="1"/>
        <v>0.7299270072992701</v>
      </c>
      <c r="T36" s="125">
        <v>125.99999999999996</v>
      </c>
      <c r="U36" s="137">
        <f t="shared" si="2"/>
        <v>0.91970802919708</v>
      </c>
      <c r="V36" s="125">
        <v>85.99999999999997</v>
      </c>
      <c r="W36" s="125">
        <v>36</v>
      </c>
      <c r="X36" s="125" t="s">
        <v>48</v>
      </c>
    </row>
    <row r="37" spans="1:24" s="100" customFormat="1" ht="13.5">
      <c r="A37" s="101"/>
      <c r="B37" s="102"/>
      <c r="C37" s="103" t="s">
        <v>3</v>
      </c>
      <c r="D37" s="97">
        <v>172</v>
      </c>
      <c r="E37" s="98">
        <v>0.39232681736274266</v>
      </c>
      <c r="F37" s="98">
        <v>2.9293592814371263</v>
      </c>
      <c r="G37" s="98">
        <v>2.7599274853801163</v>
      </c>
      <c r="H37" s="97">
        <v>67</v>
      </c>
      <c r="I37" s="98">
        <v>38.95348837209303</v>
      </c>
      <c r="J37" s="97">
        <v>66</v>
      </c>
      <c r="K37" s="128">
        <f t="shared" si="3"/>
        <v>0.38372093023255816</v>
      </c>
      <c r="L37" s="84">
        <v>462.27272727272725</v>
      </c>
      <c r="M37" s="97">
        <v>67</v>
      </c>
      <c r="N37" s="99">
        <f t="shared" si="6"/>
        <v>0.38953488372093026</v>
      </c>
      <c r="O37" s="84">
        <v>487.1641791044776</v>
      </c>
      <c r="P37" s="97">
        <v>49.99999999999999</v>
      </c>
      <c r="Q37" s="99">
        <f t="shared" si="5"/>
        <v>0.2906976744186046</v>
      </c>
      <c r="R37" s="97">
        <v>110.00000000000009</v>
      </c>
      <c r="S37" s="99">
        <f t="shared" si="1"/>
        <v>0.6395348837209307</v>
      </c>
      <c r="T37" s="97">
        <v>142.00000000000009</v>
      </c>
      <c r="U37" s="99">
        <f t="shared" si="2"/>
        <v>0.8255813953488377</v>
      </c>
      <c r="V37" s="97">
        <v>115.00000000000009</v>
      </c>
      <c r="W37" s="97">
        <v>55.999999999999964</v>
      </c>
      <c r="X37" s="97">
        <v>23.999999999999996</v>
      </c>
    </row>
    <row r="38" spans="1:24" s="100" customFormat="1" ht="13.5">
      <c r="A38" s="101"/>
      <c r="B38" s="102"/>
      <c r="C38" s="103" t="s">
        <v>4</v>
      </c>
      <c r="D38" s="97">
        <v>618</v>
      </c>
      <c r="E38" s="98">
        <v>1.409639378663808</v>
      </c>
      <c r="F38" s="98">
        <v>2.7836818980667823</v>
      </c>
      <c r="G38" s="98">
        <v>2.604475742574254</v>
      </c>
      <c r="H38" s="97">
        <v>198</v>
      </c>
      <c r="I38" s="98">
        <v>32.03883495145631</v>
      </c>
      <c r="J38" s="97">
        <v>198</v>
      </c>
      <c r="K38" s="128">
        <f t="shared" si="3"/>
        <v>0.32038834951456313</v>
      </c>
      <c r="L38" s="84">
        <v>450.35353535353534</v>
      </c>
      <c r="M38" s="97">
        <v>198</v>
      </c>
      <c r="N38" s="99">
        <f t="shared" si="6"/>
        <v>0.32038834951456313</v>
      </c>
      <c r="O38" s="84">
        <v>471.1111111111112</v>
      </c>
      <c r="P38" s="97">
        <v>136.00000000000006</v>
      </c>
      <c r="Q38" s="99">
        <f t="shared" si="5"/>
        <v>0.22006472491909396</v>
      </c>
      <c r="R38" s="97">
        <v>328.9999999999998</v>
      </c>
      <c r="S38" s="99">
        <f aca="true" t="shared" si="7" ref="S38:S69">+R38/D38</f>
        <v>0.5323624595469252</v>
      </c>
      <c r="T38" s="97">
        <v>467.99999999999994</v>
      </c>
      <c r="U38" s="99">
        <f aca="true" t="shared" si="8" ref="U38:U69">+T38/D38</f>
        <v>0.7572815533980581</v>
      </c>
      <c r="V38" s="97">
        <v>439.99999999999983</v>
      </c>
      <c r="W38" s="97">
        <v>247.99999999999991</v>
      </c>
      <c r="X38" s="97">
        <v>99.00000000000001</v>
      </c>
    </row>
    <row r="39" spans="1:24" s="100" customFormat="1" ht="13.5">
      <c r="A39" s="101"/>
      <c r="B39" s="102"/>
      <c r="C39" s="103" t="s">
        <v>5</v>
      </c>
      <c r="D39" s="97">
        <v>3724</v>
      </c>
      <c r="E39" s="98">
        <v>8.494331789877055</v>
      </c>
      <c r="F39" s="98">
        <v>2.731201085318063</v>
      </c>
      <c r="G39" s="98">
        <v>2.5239699457994615</v>
      </c>
      <c r="H39" s="97">
        <v>1035</v>
      </c>
      <c r="I39" s="98">
        <v>27.79269602577873</v>
      </c>
      <c r="J39" s="97">
        <v>1035</v>
      </c>
      <c r="K39" s="128">
        <f t="shared" si="3"/>
        <v>0.27792696025778735</v>
      </c>
      <c r="L39" s="84">
        <v>452.0386473429948</v>
      </c>
      <c r="M39" s="97">
        <v>1035</v>
      </c>
      <c r="N39" s="99">
        <f t="shared" si="6"/>
        <v>0.27792696025778735</v>
      </c>
      <c r="O39" s="84">
        <v>465.19806763285</v>
      </c>
      <c r="P39" s="97">
        <v>636.9999999999994</v>
      </c>
      <c r="Q39" s="99">
        <f t="shared" si="5"/>
        <v>0.1710526315789472</v>
      </c>
      <c r="R39" s="97">
        <v>1740</v>
      </c>
      <c r="S39" s="99">
        <f t="shared" si="7"/>
        <v>0.4672395273899033</v>
      </c>
      <c r="T39" s="97">
        <v>2660.000000000003</v>
      </c>
      <c r="U39" s="99">
        <f t="shared" si="8"/>
        <v>0.7142857142857152</v>
      </c>
      <c r="V39" s="97">
        <v>2757.0000000000005</v>
      </c>
      <c r="W39" s="97">
        <v>1649.9999999999961</v>
      </c>
      <c r="X39" s="97">
        <v>705.9999999999992</v>
      </c>
    </row>
    <row r="40" spans="1:24" s="100" customFormat="1" ht="13.5">
      <c r="A40" s="101"/>
      <c r="B40" s="102"/>
      <c r="C40" s="103" t="s">
        <v>6</v>
      </c>
      <c r="D40" s="97">
        <v>39190</v>
      </c>
      <c r="E40" s="98">
        <v>89.39120914212724</v>
      </c>
      <c r="F40" s="98">
        <v>2.717074399549657</v>
      </c>
      <c r="G40" s="98">
        <v>2.4132128484911615</v>
      </c>
      <c r="H40" s="97">
        <v>7942</v>
      </c>
      <c r="I40" s="98">
        <v>20.265373819852</v>
      </c>
      <c r="J40" s="97">
        <v>7933</v>
      </c>
      <c r="K40" s="128">
        <f t="shared" si="3"/>
        <v>0.20242408777749427</v>
      </c>
      <c r="L40" s="84">
        <v>453.7854531703007</v>
      </c>
      <c r="M40" s="97">
        <v>7936</v>
      </c>
      <c r="N40" s="99">
        <f aca="true" t="shared" si="9" ref="N40:N65">M40/D40</f>
        <v>0.20250063791783618</v>
      </c>
      <c r="O40" s="84">
        <v>458.1854838709687</v>
      </c>
      <c r="P40" s="97">
        <v>4599.000000000005</v>
      </c>
      <c r="Q40" s="99">
        <f t="shared" si="5"/>
        <v>0.11735136514416955</v>
      </c>
      <c r="R40" s="97">
        <v>14094.000000000106</v>
      </c>
      <c r="S40" s="99">
        <f t="shared" si="7"/>
        <v>0.35963255932636146</v>
      </c>
      <c r="T40" s="97">
        <v>22151.00000000008</v>
      </c>
      <c r="U40" s="99">
        <f t="shared" si="8"/>
        <v>0.5652207195713213</v>
      </c>
      <c r="V40" s="97">
        <v>26966.999999999793</v>
      </c>
      <c r="W40" s="97">
        <v>17350.999999999985</v>
      </c>
      <c r="X40" s="97">
        <v>8926.000000000016</v>
      </c>
    </row>
    <row r="41" spans="1:24" s="110" customFormat="1" ht="13.5">
      <c r="A41" s="104" t="s">
        <v>46</v>
      </c>
      <c r="B41" s="105" t="s">
        <v>14</v>
      </c>
      <c r="C41" s="106" t="s">
        <v>2</v>
      </c>
      <c r="D41" s="107">
        <v>253</v>
      </c>
      <c r="E41" s="108">
        <v>0.5987032041270292</v>
      </c>
      <c r="F41" s="108">
        <v>3.0878306451612887</v>
      </c>
      <c r="G41" s="108">
        <v>2.9646658730158704</v>
      </c>
      <c r="H41" s="107">
        <v>140</v>
      </c>
      <c r="I41" s="108">
        <v>55.33596837944664</v>
      </c>
      <c r="J41" s="107">
        <v>140</v>
      </c>
      <c r="K41" s="129">
        <f t="shared" si="3"/>
        <v>0.5533596837944664</v>
      </c>
      <c r="L41" s="109">
        <v>503.5</v>
      </c>
      <c r="M41" s="107">
        <v>140</v>
      </c>
      <c r="N41" s="135">
        <f t="shared" si="9"/>
        <v>0.5533596837944664</v>
      </c>
      <c r="O41" s="109">
        <v>550.714285714286</v>
      </c>
      <c r="P41" s="107">
        <v>139.99999999999991</v>
      </c>
      <c r="Q41" s="135">
        <f t="shared" si="5"/>
        <v>0.5533596837944661</v>
      </c>
      <c r="R41" s="107">
        <v>202.99999999999994</v>
      </c>
      <c r="S41" s="135">
        <f t="shared" si="7"/>
        <v>0.8023715415019761</v>
      </c>
      <c r="T41" s="107">
        <v>232.99999999999994</v>
      </c>
      <c r="U41" s="135">
        <f t="shared" si="8"/>
        <v>0.9209486166007903</v>
      </c>
      <c r="V41" s="107">
        <v>109.00000000000001</v>
      </c>
      <c r="W41" s="107">
        <v>44.99999999999998</v>
      </c>
      <c r="X41" s="107">
        <v>14</v>
      </c>
    </row>
    <row r="42" spans="1:24" s="110" customFormat="1" ht="13.5">
      <c r="A42" s="104"/>
      <c r="B42" s="105"/>
      <c r="C42" s="106" t="s">
        <v>3</v>
      </c>
      <c r="D42" s="107">
        <v>220</v>
      </c>
      <c r="E42" s="108">
        <v>0.5206114818495906</v>
      </c>
      <c r="F42" s="108">
        <v>2.869151960784313</v>
      </c>
      <c r="G42" s="108">
        <v>2.7266290909090936</v>
      </c>
      <c r="H42" s="107">
        <v>94</v>
      </c>
      <c r="I42" s="108">
        <v>42.72727272727273</v>
      </c>
      <c r="J42" s="107">
        <v>94</v>
      </c>
      <c r="K42" s="129">
        <f t="shared" si="3"/>
        <v>0.42727272727272725</v>
      </c>
      <c r="L42" s="109">
        <v>517.1276595744683</v>
      </c>
      <c r="M42" s="107">
        <v>94</v>
      </c>
      <c r="N42" s="135">
        <f t="shared" si="9"/>
        <v>0.42727272727272725</v>
      </c>
      <c r="O42" s="109">
        <v>537.1276595744682</v>
      </c>
      <c r="P42" s="107">
        <v>105.99999999999999</v>
      </c>
      <c r="Q42" s="135">
        <f t="shared" si="5"/>
        <v>0.48181818181818176</v>
      </c>
      <c r="R42" s="107">
        <v>169.00000000000003</v>
      </c>
      <c r="S42" s="135">
        <f t="shared" si="7"/>
        <v>0.7681818181818183</v>
      </c>
      <c r="T42" s="107">
        <v>190.99999999999994</v>
      </c>
      <c r="U42" s="135">
        <f t="shared" si="8"/>
        <v>0.8681818181818179</v>
      </c>
      <c r="V42" s="107">
        <v>107</v>
      </c>
      <c r="W42" s="107">
        <v>41.00000000000001</v>
      </c>
      <c r="X42" s="107">
        <v>23.000000000000007</v>
      </c>
    </row>
    <row r="43" spans="1:24" s="110" customFormat="1" ht="13.5">
      <c r="A43" s="104"/>
      <c r="B43" s="105"/>
      <c r="C43" s="106" t="s">
        <v>4</v>
      </c>
      <c r="D43" s="107">
        <v>597</v>
      </c>
      <c r="E43" s="108">
        <v>1.4127502484736618</v>
      </c>
      <c r="F43" s="108">
        <v>2.918255434782609</v>
      </c>
      <c r="G43" s="108">
        <v>2.75856700680272</v>
      </c>
      <c r="H43" s="107">
        <v>259</v>
      </c>
      <c r="I43" s="108">
        <v>43.38358458961474</v>
      </c>
      <c r="J43" s="107">
        <v>259</v>
      </c>
      <c r="K43" s="129">
        <f t="shared" si="3"/>
        <v>0.4338358458961474</v>
      </c>
      <c r="L43" s="109">
        <v>490.73359073359075</v>
      </c>
      <c r="M43" s="107">
        <v>259</v>
      </c>
      <c r="N43" s="135">
        <f t="shared" si="9"/>
        <v>0.4338358458961474</v>
      </c>
      <c r="O43" s="109">
        <v>521.8146718146719</v>
      </c>
      <c r="P43" s="107">
        <v>229</v>
      </c>
      <c r="Q43" s="135">
        <f t="shared" si="5"/>
        <v>0.38358458961474035</v>
      </c>
      <c r="R43" s="107">
        <v>418.0000000000001</v>
      </c>
      <c r="S43" s="135">
        <f t="shared" si="7"/>
        <v>0.7001675041876049</v>
      </c>
      <c r="T43" s="107">
        <v>505.9999999999998</v>
      </c>
      <c r="U43" s="135">
        <f t="shared" si="8"/>
        <v>0.8475711892797316</v>
      </c>
      <c r="V43" s="107">
        <v>343.9999999999999</v>
      </c>
      <c r="W43" s="107">
        <v>154.99999999999994</v>
      </c>
      <c r="X43" s="107">
        <v>61.00000000000007</v>
      </c>
    </row>
    <row r="44" spans="1:24" s="110" customFormat="1" ht="13.5">
      <c r="A44" s="104"/>
      <c r="B44" s="105"/>
      <c r="C44" s="106" t="s">
        <v>5</v>
      </c>
      <c r="D44" s="107">
        <v>3294</v>
      </c>
      <c r="E44" s="108">
        <v>7.7949737327843245</v>
      </c>
      <c r="F44" s="108">
        <v>2.8418276651406185</v>
      </c>
      <c r="G44" s="108">
        <v>2.6997882352941214</v>
      </c>
      <c r="H44" s="107">
        <v>1255</v>
      </c>
      <c r="I44" s="108">
        <v>38.09957498482088</v>
      </c>
      <c r="J44" s="107">
        <v>1254</v>
      </c>
      <c r="K44" s="129">
        <f t="shared" si="3"/>
        <v>0.3806921675774135</v>
      </c>
      <c r="L44" s="109">
        <v>490.2153110047847</v>
      </c>
      <c r="M44" s="107">
        <v>1255</v>
      </c>
      <c r="N44" s="135">
        <f t="shared" si="9"/>
        <v>0.3809957498482089</v>
      </c>
      <c r="O44" s="109">
        <v>504.334661354582</v>
      </c>
      <c r="P44" s="107">
        <v>1127.000000000001</v>
      </c>
      <c r="Q44" s="135">
        <f t="shared" si="5"/>
        <v>0.3421372191863998</v>
      </c>
      <c r="R44" s="107">
        <v>2155.000000000002</v>
      </c>
      <c r="S44" s="135">
        <f t="shared" si="7"/>
        <v>0.6542197935640565</v>
      </c>
      <c r="T44" s="107">
        <v>2581.0000000000036</v>
      </c>
      <c r="U44" s="135">
        <f t="shared" si="8"/>
        <v>0.7835458409228913</v>
      </c>
      <c r="V44" s="107">
        <v>1951.0000000000002</v>
      </c>
      <c r="W44" s="107">
        <v>913.0000000000006</v>
      </c>
      <c r="X44" s="107">
        <v>477.9999999999996</v>
      </c>
    </row>
    <row r="45" spans="1:24" s="110" customFormat="1" ht="13.5">
      <c r="A45" s="104"/>
      <c r="B45" s="105"/>
      <c r="C45" s="106" t="s">
        <v>6</v>
      </c>
      <c r="D45" s="107">
        <v>37894</v>
      </c>
      <c r="E45" s="108">
        <v>89.6729613327654</v>
      </c>
      <c r="F45" s="108">
        <v>2.8344336153892797</v>
      </c>
      <c r="G45" s="108">
        <v>2.6221588947523546</v>
      </c>
      <c r="H45" s="107">
        <v>10887</v>
      </c>
      <c r="I45" s="108">
        <v>28.730141974982846</v>
      </c>
      <c r="J45" s="107">
        <v>10876</v>
      </c>
      <c r="K45" s="129">
        <f t="shared" si="3"/>
        <v>0.2870111363276508</v>
      </c>
      <c r="L45" s="109">
        <v>498.8534387642525</v>
      </c>
      <c r="M45" s="107">
        <v>10881</v>
      </c>
      <c r="N45" s="135">
        <f t="shared" si="9"/>
        <v>0.2871430833377316</v>
      </c>
      <c r="O45" s="109">
        <v>497.10688355849754</v>
      </c>
      <c r="P45" s="107">
        <v>8452.000000000051</v>
      </c>
      <c r="Q45" s="135">
        <f t="shared" si="5"/>
        <v>0.2230432258405038</v>
      </c>
      <c r="R45" s="107">
        <v>19642.000000000055</v>
      </c>
      <c r="S45" s="135">
        <f t="shared" si="7"/>
        <v>0.5183406344012259</v>
      </c>
      <c r="T45" s="107">
        <v>23445.000000000036</v>
      </c>
      <c r="U45" s="135">
        <f t="shared" si="8"/>
        <v>0.6186995302686451</v>
      </c>
      <c r="V45" s="107">
        <v>23104.00000000012</v>
      </c>
      <c r="W45" s="107">
        <v>11836.00000000001</v>
      </c>
      <c r="X45" s="107">
        <v>7547.000000000029</v>
      </c>
    </row>
    <row r="46" spans="1:24" s="117" customFormat="1" ht="13.5">
      <c r="A46" s="111" t="s">
        <v>46</v>
      </c>
      <c r="B46" s="112" t="s">
        <v>15</v>
      </c>
      <c r="C46" s="113" t="s">
        <v>2</v>
      </c>
      <c r="D46" s="114">
        <v>1077</v>
      </c>
      <c r="E46" s="115">
        <v>1.1480407623758155</v>
      </c>
      <c r="F46" s="115">
        <v>3.2681077216396552</v>
      </c>
      <c r="G46" s="115">
        <v>3.139437931034485</v>
      </c>
      <c r="H46" s="114">
        <v>700</v>
      </c>
      <c r="I46" s="115">
        <v>64.9953574744661</v>
      </c>
      <c r="J46" s="114">
        <v>699</v>
      </c>
      <c r="K46" s="131">
        <f t="shared" si="3"/>
        <v>0.649025069637883</v>
      </c>
      <c r="L46" s="116">
        <v>539.7424892703862</v>
      </c>
      <c r="M46" s="114">
        <v>700</v>
      </c>
      <c r="N46" s="136">
        <f t="shared" si="9"/>
        <v>0.6499535747446611</v>
      </c>
      <c r="O46" s="116">
        <v>573.2142857142851</v>
      </c>
      <c r="P46" s="114">
        <v>707.0000000000006</v>
      </c>
      <c r="Q46" s="136">
        <f t="shared" si="5"/>
        <v>0.6564531104921082</v>
      </c>
      <c r="R46" s="114">
        <v>939.0000000000002</v>
      </c>
      <c r="S46" s="136">
        <f t="shared" si="7"/>
        <v>0.8718662952646241</v>
      </c>
      <c r="T46" s="114">
        <v>984.0000000000003</v>
      </c>
      <c r="U46" s="136">
        <f t="shared" si="8"/>
        <v>0.9136490250696382</v>
      </c>
      <c r="V46" s="114">
        <v>345.99999999999943</v>
      </c>
      <c r="W46" s="114">
        <v>108.99999999999989</v>
      </c>
      <c r="X46" s="114">
        <v>65.00000000000004</v>
      </c>
    </row>
    <row r="47" spans="1:24" s="117" customFormat="1" ht="13.5">
      <c r="A47" s="111"/>
      <c r="B47" s="112"/>
      <c r="C47" s="113" t="s">
        <v>3</v>
      </c>
      <c r="D47" s="114">
        <v>1068</v>
      </c>
      <c r="E47" s="115">
        <v>1.1384471069799174</v>
      </c>
      <c r="F47" s="115">
        <v>3.1344985337243414</v>
      </c>
      <c r="G47" s="115">
        <v>2.978208568738229</v>
      </c>
      <c r="H47" s="114">
        <v>531</v>
      </c>
      <c r="I47" s="115">
        <v>49.71910112359551</v>
      </c>
      <c r="J47" s="114">
        <v>531</v>
      </c>
      <c r="K47" s="131">
        <f t="shared" si="3"/>
        <v>0.49719101123595505</v>
      </c>
      <c r="L47" s="116">
        <v>548.2297551789067</v>
      </c>
      <c r="M47" s="114">
        <v>531</v>
      </c>
      <c r="N47" s="136">
        <f t="shared" si="9"/>
        <v>0.49719101123595505</v>
      </c>
      <c r="O47" s="116">
        <v>568.0414312617693</v>
      </c>
      <c r="P47" s="114">
        <v>617.9999999999991</v>
      </c>
      <c r="Q47" s="136">
        <f t="shared" si="5"/>
        <v>0.5786516853932576</v>
      </c>
      <c r="R47" s="114">
        <v>886.9999999999993</v>
      </c>
      <c r="S47" s="136">
        <f t="shared" si="7"/>
        <v>0.8305243445692877</v>
      </c>
      <c r="T47" s="114">
        <v>948.0000000000005</v>
      </c>
      <c r="U47" s="136">
        <f t="shared" si="8"/>
        <v>0.8876404494382026</v>
      </c>
      <c r="V47" s="114">
        <v>416.9999999999999</v>
      </c>
      <c r="W47" s="114">
        <v>144.9999999999998</v>
      </c>
      <c r="X47" s="114">
        <v>76.00000000000009</v>
      </c>
    </row>
    <row r="48" spans="1:24" s="117" customFormat="1" ht="13.5">
      <c r="A48" s="111"/>
      <c r="B48" s="112"/>
      <c r="C48" s="113" t="s">
        <v>4</v>
      </c>
      <c r="D48" s="114">
        <v>1870</v>
      </c>
      <c r="E48" s="115">
        <v>1.9933483989255105</v>
      </c>
      <c r="F48" s="115">
        <v>3.1230850822461727</v>
      </c>
      <c r="G48" s="115">
        <v>2.9479488960689237</v>
      </c>
      <c r="H48" s="114">
        <v>948</v>
      </c>
      <c r="I48" s="115">
        <v>50.6951871657754</v>
      </c>
      <c r="J48" s="114">
        <v>946</v>
      </c>
      <c r="K48" s="131">
        <f t="shared" si="3"/>
        <v>0.5058823529411764</v>
      </c>
      <c r="L48" s="116">
        <v>538.0232558139525</v>
      </c>
      <c r="M48" s="114">
        <v>947</v>
      </c>
      <c r="N48" s="136">
        <f t="shared" si="9"/>
        <v>0.5064171122994653</v>
      </c>
      <c r="O48" s="116">
        <v>557.5712777191136</v>
      </c>
      <c r="P48" s="114">
        <v>1013.9999999999985</v>
      </c>
      <c r="Q48" s="136">
        <f t="shared" si="5"/>
        <v>0.542245989304812</v>
      </c>
      <c r="R48" s="114">
        <v>1506.9999999999989</v>
      </c>
      <c r="S48" s="136">
        <f t="shared" si="7"/>
        <v>0.8058823529411758</v>
      </c>
      <c r="T48" s="114">
        <v>1618.9999999999993</v>
      </c>
      <c r="U48" s="136">
        <f t="shared" si="8"/>
        <v>0.8657754010695183</v>
      </c>
      <c r="V48" s="114">
        <v>748.9999999999994</v>
      </c>
      <c r="W48" s="114">
        <v>249.00000000000034</v>
      </c>
      <c r="X48" s="114">
        <v>138.00000000000045</v>
      </c>
    </row>
    <row r="49" spans="1:24" s="117" customFormat="1" ht="13.5">
      <c r="A49" s="111"/>
      <c r="B49" s="112"/>
      <c r="C49" s="113" t="s">
        <v>5</v>
      </c>
      <c r="D49" s="114">
        <v>7929</v>
      </c>
      <c r="E49" s="115">
        <v>8.452010403786296</v>
      </c>
      <c r="F49" s="115">
        <v>3.0718504319654487</v>
      </c>
      <c r="G49" s="115">
        <v>2.8991351626016235</v>
      </c>
      <c r="H49" s="114">
        <v>3530</v>
      </c>
      <c r="I49" s="115">
        <v>44.520116029764154</v>
      </c>
      <c r="J49" s="114">
        <v>3529</v>
      </c>
      <c r="K49" s="131">
        <f t="shared" si="3"/>
        <v>0.44507504098877537</v>
      </c>
      <c r="L49" s="116">
        <v>537.1011618022102</v>
      </c>
      <c r="M49" s="114">
        <v>3525</v>
      </c>
      <c r="N49" s="136">
        <f t="shared" si="9"/>
        <v>0.4445705637533106</v>
      </c>
      <c r="O49" s="116">
        <v>544.5503546099284</v>
      </c>
      <c r="P49" s="114">
        <v>3615.9999999999864</v>
      </c>
      <c r="Q49" s="136">
        <f t="shared" si="5"/>
        <v>0.45604742086013195</v>
      </c>
      <c r="R49" s="114">
        <v>6019.000000000008</v>
      </c>
      <c r="S49" s="136">
        <f t="shared" si="7"/>
        <v>0.759112120065583</v>
      </c>
      <c r="T49" s="114">
        <v>6519.000000000003</v>
      </c>
      <c r="U49" s="136">
        <f t="shared" si="8"/>
        <v>0.8221717744986761</v>
      </c>
      <c r="V49" s="114">
        <v>3758.000000000006</v>
      </c>
      <c r="W49" s="114">
        <v>1345.000000000002</v>
      </c>
      <c r="X49" s="114">
        <v>793.0000000000028</v>
      </c>
    </row>
    <row r="50" spans="1:24" s="117" customFormat="1" ht="14.25" thickBot="1">
      <c r="A50" s="111"/>
      <c r="B50" s="112"/>
      <c r="C50" s="118" t="s">
        <v>6</v>
      </c>
      <c r="D50" s="119">
        <v>81868</v>
      </c>
      <c r="E50" s="120">
        <v>87.26815332793247</v>
      </c>
      <c r="F50" s="120">
        <v>3.0476800530351564</v>
      </c>
      <c r="G50" s="120">
        <v>2.8299060601570525</v>
      </c>
      <c r="H50" s="119">
        <v>32204</v>
      </c>
      <c r="I50" s="120">
        <v>39.33649289099526</v>
      </c>
      <c r="J50" s="119">
        <v>32174</v>
      </c>
      <c r="K50" s="134">
        <f t="shared" si="3"/>
        <v>0.39299848536668786</v>
      </c>
      <c r="L50" s="121">
        <v>544.6609063218779</v>
      </c>
      <c r="M50" s="119">
        <v>32186</v>
      </c>
      <c r="N50" s="139">
        <f t="shared" si="9"/>
        <v>0.39314506278399375</v>
      </c>
      <c r="O50" s="121">
        <v>536.0367861803289</v>
      </c>
      <c r="P50" s="119">
        <v>31039.000000000153</v>
      </c>
      <c r="Q50" s="136">
        <f t="shared" si="5"/>
        <v>0.379134704646506</v>
      </c>
      <c r="R50" s="119">
        <v>56313.00000000076</v>
      </c>
      <c r="S50" s="136">
        <f t="shared" si="7"/>
        <v>0.6878511750623046</v>
      </c>
      <c r="T50" s="119">
        <v>59539.00000000018</v>
      </c>
      <c r="U50" s="136">
        <f t="shared" si="8"/>
        <v>0.7272560707480357</v>
      </c>
      <c r="V50" s="119">
        <v>39639.00000000002</v>
      </c>
      <c r="W50" s="119">
        <v>14206.999999999964</v>
      </c>
      <c r="X50" s="119">
        <v>10505.000000000022</v>
      </c>
    </row>
    <row r="51" spans="1:24" s="100" customFormat="1" ht="14.25" thickTop="1">
      <c r="A51" s="122" t="s">
        <v>47</v>
      </c>
      <c r="B51" s="123" t="s">
        <v>13</v>
      </c>
      <c r="C51" s="124" t="s">
        <v>2</v>
      </c>
      <c r="D51" s="125">
        <v>1246</v>
      </c>
      <c r="E51" s="126">
        <v>2.842088456011496</v>
      </c>
      <c r="F51" s="126">
        <v>3.018739932885908</v>
      </c>
      <c r="G51" s="126">
        <v>2.861966693613583</v>
      </c>
      <c r="H51" s="125">
        <v>587</v>
      </c>
      <c r="I51" s="126">
        <v>47.1107544141252</v>
      </c>
      <c r="J51" s="125">
        <v>587</v>
      </c>
      <c r="K51" s="132">
        <f t="shared" si="3"/>
        <v>0.471107544141252</v>
      </c>
      <c r="L51" s="127">
        <v>480.54514480408903</v>
      </c>
      <c r="M51" s="125">
        <v>587</v>
      </c>
      <c r="N51" s="137">
        <f t="shared" si="9"/>
        <v>0.471107544141252</v>
      </c>
      <c r="O51" s="127">
        <v>484.95741056218117</v>
      </c>
      <c r="P51" s="125">
        <v>383.99999999999983</v>
      </c>
      <c r="Q51" s="137">
        <f t="shared" si="5"/>
        <v>0.30818619582664514</v>
      </c>
      <c r="R51" s="125">
        <v>846.0000000000005</v>
      </c>
      <c r="S51" s="137">
        <f t="shared" si="7"/>
        <v>0.6789727126805782</v>
      </c>
      <c r="T51" s="125">
        <v>1049.9999999999995</v>
      </c>
      <c r="U51" s="137">
        <f t="shared" si="8"/>
        <v>0.8426966292134828</v>
      </c>
      <c r="V51" s="125">
        <v>819.0000000000003</v>
      </c>
      <c r="W51" s="125">
        <v>351.99999999999926</v>
      </c>
      <c r="X51" s="125">
        <v>143.00000000000003</v>
      </c>
    </row>
    <row r="52" spans="1:24" s="100" customFormat="1" ht="13.5">
      <c r="A52" s="101"/>
      <c r="B52" s="102"/>
      <c r="C52" s="103" t="s">
        <v>3</v>
      </c>
      <c r="D52" s="97">
        <v>900</v>
      </c>
      <c r="E52" s="98">
        <v>2.0528728815492348</v>
      </c>
      <c r="F52" s="98">
        <v>2.8830824242424256</v>
      </c>
      <c r="G52" s="98">
        <v>2.6810445444319417</v>
      </c>
      <c r="H52" s="97">
        <v>302</v>
      </c>
      <c r="I52" s="98">
        <v>33.55555555555556</v>
      </c>
      <c r="J52" s="97">
        <v>302</v>
      </c>
      <c r="K52" s="128">
        <f t="shared" si="3"/>
        <v>0.33555555555555555</v>
      </c>
      <c r="L52" s="84">
        <v>470.2980132450332</v>
      </c>
      <c r="M52" s="97">
        <v>302</v>
      </c>
      <c r="N52" s="99">
        <f t="shared" si="9"/>
        <v>0.33555555555555555</v>
      </c>
      <c r="O52" s="84">
        <v>475.89403973509945</v>
      </c>
      <c r="P52" s="97">
        <v>186.00000000000006</v>
      </c>
      <c r="Q52" s="99">
        <f t="shared" si="5"/>
        <v>0.20666666666666672</v>
      </c>
      <c r="R52" s="97">
        <v>506.99999999999943</v>
      </c>
      <c r="S52" s="99">
        <f t="shared" si="7"/>
        <v>0.5633333333333327</v>
      </c>
      <c r="T52" s="97">
        <v>674.0000000000002</v>
      </c>
      <c r="U52" s="99">
        <f t="shared" si="8"/>
        <v>0.7488888888888892</v>
      </c>
      <c r="V52" s="97">
        <v>655.0000000000003</v>
      </c>
      <c r="W52" s="97">
        <v>331.00000000000017</v>
      </c>
      <c r="X52" s="97">
        <v>165</v>
      </c>
    </row>
    <row r="53" spans="1:24" s="100" customFormat="1" ht="13.5">
      <c r="A53" s="101"/>
      <c r="B53" s="102"/>
      <c r="C53" s="103" t="s">
        <v>4</v>
      </c>
      <c r="D53" s="97">
        <v>1482</v>
      </c>
      <c r="E53" s="98">
        <v>3.3803973449510734</v>
      </c>
      <c r="F53" s="98">
        <v>2.8139760479041955</v>
      </c>
      <c r="G53" s="98">
        <v>2.602559917920662</v>
      </c>
      <c r="H53" s="97">
        <v>417</v>
      </c>
      <c r="I53" s="98">
        <v>28.13765182186235</v>
      </c>
      <c r="J53" s="97">
        <v>417</v>
      </c>
      <c r="K53" s="128">
        <f t="shared" si="3"/>
        <v>0.2813765182186235</v>
      </c>
      <c r="L53" s="84">
        <v>447.3141486810551</v>
      </c>
      <c r="M53" s="97">
        <v>417</v>
      </c>
      <c r="N53" s="99">
        <f t="shared" si="9"/>
        <v>0.2813765182186235</v>
      </c>
      <c r="O53" s="84">
        <v>458.8009592326137</v>
      </c>
      <c r="P53" s="97">
        <v>252.00000000000037</v>
      </c>
      <c r="Q53" s="99">
        <f t="shared" si="5"/>
        <v>0.17004048582995976</v>
      </c>
      <c r="R53" s="97">
        <v>723.9999999999997</v>
      </c>
      <c r="S53" s="99">
        <f t="shared" si="7"/>
        <v>0.4885290148448041</v>
      </c>
      <c r="T53" s="97">
        <v>1073.9999999999995</v>
      </c>
      <c r="U53" s="99">
        <f t="shared" si="8"/>
        <v>0.7246963562753034</v>
      </c>
      <c r="V53" s="97">
        <v>1109.0000000000014</v>
      </c>
      <c r="W53" s="97">
        <v>633.9999999999998</v>
      </c>
      <c r="X53" s="97">
        <v>274.00000000000017</v>
      </c>
    </row>
    <row r="54" spans="1:24" s="100" customFormat="1" ht="13.5">
      <c r="A54" s="101"/>
      <c r="B54" s="102"/>
      <c r="C54" s="103" t="s">
        <v>5</v>
      </c>
      <c r="D54" s="97">
        <v>5213</v>
      </c>
      <c r="E54" s="98">
        <v>11.890695923906845</v>
      </c>
      <c r="F54" s="98">
        <v>2.724179470486104</v>
      </c>
      <c r="G54" s="98">
        <v>2.5132390856031117</v>
      </c>
      <c r="H54" s="97">
        <v>1288</v>
      </c>
      <c r="I54" s="98">
        <v>24.707462113945905</v>
      </c>
      <c r="J54" s="97">
        <v>1286</v>
      </c>
      <c r="K54" s="128">
        <f t="shared" si="3"/>
        <v>0.24669096489545367</v>
      </c>
      <c r="L54" s="84">
        <v>446.3219284603426</v>
      </c>
      <c r="M54" s="97">
        <v>1288</v>
      </c>
      <c r="N54" s="99">
        <f t="shared" si="9"/>
        <v>0.24707462113945905</v>
      </c>
      <c r="O54" s="84">
        <v>456.9177018633536</v>
      </c>
      <c r="P54" s="97">
        <v>752.9999999999978</v>
      </c>
      <c r="Q54" s="99">
        <f t="shared" si="5"/>
        <v>0.14444657586802184</v>
      </c>
      <c r="R54" s="97">
        <v>2192.9999999999977</v>
      </c>
      <c r="S54" s="99">
        <f t="shared" si="7"/>
        <v>0.42067907155188905</v>
      </c>
      <c r="T54" s="97">
        <v>3395.999999999998</v>
      </c>
      <c r="U54" s="99">
        <f t="shared" si="8"/>
        <v>0.6514483023211199</v>
      </c>
      <c r="V54" s="97">
        <v>3854.9999999999854</v>
      </c>
      <c r="W54" s="97">
        <v>2407.000000000004</v>
      </c>
      <c r="X54" s="97">
        <v>1164.9999999999975</v>
      </c>
    </row>
    <row r="55" spans="1:24" s="100" customFormat="1" ht="13.5">
      <c r="A55" s="101"/>
      <c r="B55" s="102"/>
      <c r="C55" s="103" t="s">
        <v>6</v>
      </c>
      <c r="D55" s="97">
        <v>35000</v>
      </c>
      <c r="E55" s="98">
        <v>79.83394539358135</v>
      </c>
      <c r="F55" s="98">
        <v>2.6997992057582163</v>
      </c>
      <c r="G55" s="98">
        <v>2.3860775830798118</v>
      </c>
      <c r="H55" s="97">
        <v>6733</v>
      </c>
      <c r="I55" s="98">
        <v>19.237142857142857</v>
      </c>
      <c r="J55" s="97">
        <v>6725</v>
      </c>
      <c r="K55" s="128">
        <f t="shared" si="3"/>
        <v>0.19214285714285714</v>
      </c>
      <c r="L55" s="84">
        <v>452.42379182156145</v>
      </c>
      <c r="M55" s="97">
        <v>6727</v>
      </c>
      <c r="N55" s="99">
        <f t="shared" si="9"/>
        <v>0.1922</v>
      </c>
      <c r="O55" s="84">
        <v>457.47733016203296</v>
      </c>
      <c r="P55" s="97">
        <v>3897.000000000011</v>
      </c>
      <c r="Q55" s="99">
        <f t="shared" si="5"/>
        <v>0.11134285714285745</v>
      </c>
      <c r="R55" s="97">
        <v>12103.000000000106</v>
      </c>
      <c r="S55" s="99">
        <f t="shared" si="7"/>
        <v>0.345800000000003</v>
      </c>
      <c r="T55" s="97">
        <v>19352.999999999818</v>
      </c>
      <c r="U55" s="99">
        <f t="shared" si="8"/>
        <v>0.552942857142852</v>
      </c>
      <c r="V55" s="97">
        <v>23927.00000000004</v>
      </c>
      <c r="W55" s="97">
        <v>15617.000000000044</v>
      </c>
      <c r="X55" s="97">
        <v>8015.999999999963</v>
      </c>
    </row>
    <row r="56" spans="1:24" s="110" customFormat="1" ht="13.5">
      <c r="A56" s="104" t="s">
        <v>47</v>
      </c>
      <c r="B56" s="105" t="s">
        <v>14</v>
      </c>
      <c r="C56" s="106" t="s">
        <v>2</v>
      </c>
      <c r="D56" s="107">
        <v>1363</v>
      </c>
      <c r="E56" s="108">
        <v>3.225424771640873</v>
      </c>
      <c r="F56" s="108">
        <v>3.1394018334606546</v>
      </c>
      <c r="G56" s="108">
        <v>3.0047661992619927</v>
      </c>
      <c r="H56" s="107">
        <v>787</v>
      </c>
      <c r="I56" s="108">
        <v>57.740278796771825</v>
      </c>
      <c r="J56" s="107">
        <v>785</v>
      </c>
      <c r="K56" s="129">
        <f t="shared" si="3"/>
        <v>0.5759354365370506</v>
      </c>
      <c r="L56" s="109">
        <v>525.8853503184708</v>
      </c>
      <c r="M56" s="107">
        <v>786</v>
      </c>
      <c r="N56" s="135">
        <f t="shared" si="9"/>
        <v>0.5766691122523845</v>
      </c>
      <c r="O56" s="109">
        <v>529.0839694656494</v>
      </c>
      <c r="P56" s="107">
        <v>677.9999999999997</v>
      </c>
      <c r="Q56" s="135">
        <f t="shared" si="5"/>
        <v>0.4974321349963314</v>
      </c>
      <c r="R56" s="107">
        <v>1153.999999999999</v>
      </c>
      <c r="S56" s="135">
        <f t="shared" si="7"/>
        <v>0.8466617754952305</v>
      </c>
      <c r="T56" s="107">
        <v>1199.0000000000002</v>
      </c>
      <c r="U56" s="135">
        <f t="shared" si="8"/>
        <v>0.8796771826852533</v>
      </c>
      <c r="V56" s="107">
        <v>664.0000000000007</v>
      </c>
      <c r="W56" s="107">
        <v>185.00000000000054</v>
      </c>
      <c r="X56" s="107">
        <v>136.0000000000001</v>
      </c>
    </row>
    <row r="57" spans="1:24" s="110" customFormat="1" ht="13.5">
      <c r="A57" s="104"/>
      <c r="B57" s="105"/>
      <c r="C57" s="106" t="s">
        <v>3</v>
      </c>
      <c r="D57" s="107">
        <v>625</v>
      </c>
      <c r="E57" s="108">
        <v>1.479009891618155</v>
      </c>
      <c r="F57" s="108">
        <v>2.9761144781144795</v>
      </c>
      <c r="G57" s="108">
        <v>2.8327243548387075</v>
      </c>
      <c r="H57" s="107">
        <v>277</v>
      </c>
      <c r="I57" s="108">
        <v>44.32</v>
      </c>
      <c r="J57" s="107">
        <v>277</v>
      </c>
      <c r="K57" s="129">
        <f t="shared" si="3"/>
        <v>0.4432</v>
      </c>
      <c r="L57" s="109">
        <v>503.8989169675089</v>
      </c>
      <c r="M57" s="107">
        <v>277</v>
      </c>
      <c r="N57" s="135">
        <f t="shared" si="9"/>
        <v>0.4432</v>
      </c>
      <c r="O57" s="109">
        <v>507.54512635379024</v>
      </c>
      <c r="P57" s="107">
        <v>253.00000000000028</v>
      </c>
      <c r="Q57" s="135">
        <f t="shared" si="5"/>
        <v>0.40480000000000044</v>
      </c>
      <c r="R57" s="107">
        <v>465.0000000000006</v>
      </c>
      <c r="S57" s="135">
        <f t="shared" si="7"/>
        <v>0.744000000000001</v>
      </c>
      <c r="T57" s="107">
        <v>507.00000000000017</v>
      </c>
      <c r="U57" s="135">
        <f t="shared" si="8"/>
        <v>0.8112000000000003</v>
      </c>
      <c r="V57" s="107">
        <v>351.9999999999997</v>
      </c>
      <c r="W57" s="107">
        <v>139</v>
      </c>
      <c r="X57" s="107">
        <v>95.99999999999994</v>
      </c>
    </row>
    <row r="58" spans="1:24" s="110" customFormat="1" ht="13.5">
      <c r="A58" s="104"/>
      <c r="B58" s="105"/>
      <c r="C58" s="106" t="s">
        <v>4</v>
      </c>
      <c r="D58" s="107">
        <v>1138</v>
      </c>
      <c r="E58" s="108">
        <v>2.692981210658337</v>
      </c>
      <c r="F58" s="108">
        <v>2.959229586935639</v>
      </c>
      <c r="G58" s="108">
        <v>2.7897979646017728</v>
      </c>
      <c r="H58" s="107">
        <v>475</v>
      </c>
      <c r="I58" s="108">
        <v>41.739894551845346</v>
      </c>
      <c r="J58" s="107">
        <v>475</v>
      </c>
      <c r="K58" s="129">
        <f t="shared" si="3"/>
        <v>0.4173989455184534</v>
      </c>
      <c r="L58" s="109">
        <v>513.7684210526311</v>
      </c>
      <c r="M58" s="107">
        <v>475</v>
      </c>
      <c r="N58" s="135">
        <f t="shared" si="9"/>
        <v>0.4173989455184534</v>
      </c>
      <c r="O58" s="109">
        <v>520.9263157894729</v>
      </c>
      <c r="P58" s="107">
        <v>424.00000000000034</v>
      </c>
      <c r="Q58" s="135">
        <f t="shared" si="5"/>
        <v>0.372583479789104</v>
      </c>
      <c r="R58" s="107">
        <v>772.0000000000005</v>
      </c>
      <c r="S58" s="135">
        <f t="shared" si="7"/>
        <v>0.6783831282952553</v>
      </c>
      <c r="T58" s="107">
        <v>874.0000000000001</v>
      </c>
      <c r="U58" s="135">
        <f t="shared" si="8"/>
        <v>0.7680140597539544</v>
      </c>
      <c r="V58" s="107">
        <v>641.0000000000005</v>
      </c>
      <c r="W58" s="107">
        <v>291.0000000000001</v>
      </c>
      <c r="X58" s="107">
        <v>177.0000000000002</v>
      </c>
    </row>
    <row r="59" spans="1:24" s="110" customFormat="1" ht="13.5">
      <c r="A59" s="104"/>
      <c r="B59" s="105"/>
      <c r="C59" s="106" t="s">
        <v>5</v>
      </c>
      <c r="D59" s="107">
        <v>4058</v>
      </c>
      <c r="E59" s="108">
        <v>9.602915424298358</v>
      </c>
      <c r="F59" s="108">
        <v>2.844560191336702</v>
      </c>
      <c r="G59" s="108">
        <v>2.6934320876930697</v>
      </c>
      <c r="H59" s="107">
        <v>1352</v>
      </c>
      <c r="I59" s="108">
        <v>33.31690487925086</v>
      </c>
      <c r="J59" s="107">
        <v>1348</v>
      </c>
      <c r="K59" s="129">
        <f t="shared" si="3"/>
        <v>0.33218334154756035</v>
      </c>
      <c r="L59" s="109">
        <v>495.53412462908057</v>
      </c>
      <c r="M59" s="107">
        <v>1351</v>
      </c>
      <c r="N59" s="135">
        <f t="shared" si="9"/>
        <v>0.33292262198127154</v>
      </c>
      <c r="O59" s="109">
        <v>502.50185048112564</v>
      </c>
      <c r="P59" s="107">
        <v>1163.0000000000045</v>
      </c>
      <c r="Q59" s="135">
        <f t="shared" si="5"/>
        <v>0.2865943814687049</v>
      </c>
      <c r="R59" s="107">
        <v>2489.000000000004</v>
      </c>
      <c r="S59" s="135">
        <f t="shared" si="7"/>
        <v>0.6133563331690498</v>
      </c>
      <c r="T59" s="107">
        <v>2891.0000000000045</v>
      </c>
      <c r="U59" s="135">
        <f t="shared" si="8"/>
        <v>0.7124199112863491</v>
      </c>
      <c r="V59" s="107">
        <v>2524.9999999999973</v>
      </c>
      <c r="W59" s="107">
        <v>1196.9999999999998</v>
      </c>
      <c r="X59" s="107">
        <v>748.0000000000009</v>
      </c>
    </row>
    <row r="60" spans="1:24" s="110" customFormat="1" ht="13.5">
      <c r="A60" s="104"/>
      <c r="B60" s="105"/>
      <c r="C60" s="106" t="s">
        <v>6</v>
      </c>
      <c r="D60" s="107">
        <v>35074</v>
      </c>
      <c r="E60" s="108">
        <v>82.99966870178427</v>
      </c>
      <c r="F60" s="108">
        <v>2.8174659869575227</v>
      </c>
      <c r="G60" s="108">
        <v>2.602422362172802</v>
      </c>
      <c r="H60" s="107">
        <v>9744</v>
      </c>
      <c r="I60" s="108">
        <v>27.781262473627187</v>
      </c>
      <c r="J60" s="107">
        <v>9738</v>
      </c>
      <c r="K60" s="129">
        <f t="shared" si="3"/>
        <v>0.277641557849119</v>
      </c>
      <c r="L60" s="109">
        <v>495.1776545491881</v>
      </c>
      <c r="M60" s="107">
        <v>9740</v>
      </c>
      <c r="N60" s="135">
        <f t="shared" si="9"/>
        <v>0.2776985801448366</v>
      </c>
      <c r="O60" s="109">
        <v>495.0646817248458</v>
      </c>
      <c r="P60" s="107">
        <v>7535.99999999995</v>
      </c>
      <c r="Q60" s="135">
        <f t="shared" si="5"/>
        <v>0.2148600102640118</v>
      </c>
      <c r="R60" s="107">
        <v>17707.000000000087</v>
      </c>
      <c r="S60" s="135">
        <f t="shared" si="7"/>
        <v>0.5048468951360007</v>
      </c>
      <c r="T60" s="107">
        <v>21485.000000000047</v>
      </c>
      <c r="U60" s="135">
        <f t="shared" si="8"/>
        <v>0.6125620117465943</v>
      </c>
      <c r="V60" s="107">
        <v>21432.999999999814</v>
      </c>
      <c r="W60" s="107">
        <v>11177.999999999967</v>
      </c>
      <c r="X60" s="107">
        <v>6966.000000000008</v>
      </c>
    </row>
    <row r="61" spans="1:24" s="117" customFormat="1" ht="13.5">
      <c r="A61" s="111" t="s">
        <v>47</v>
      </c>
      <c r="B61" s="112" t="s">
        <v>15</v>
      </c>
      <c r="C61" s="113" t="s">
        <v>2</v>
      </c>
      <c r="D61" s="114">
        <v>6257</v>
      </c>
      <c r="E61" s="115">
        <v>6.669722423570545</v>
      </c>
      <c r="F61" s="115">
        <v>3.318756557377055</v>
      </c>
      <c r="G61" s="115">
        <v>3.2024368100128426</v>
      </c>
      <c r="H61" s="114">
        <v>3990</v>
      </c>
      <c r="I61" s="115">
        <v>63.76857919130574</v>
      </c>
      <c r="J61" s="114">
        <v>3989</v>
      </c>
      <c r="K61" s="130">
        <f t="shared" si="3"/>
        <v>0.6375259709125779</v>
      </c>
      <c r="L61" s="116">
        <v>562.416645775883</v>
      </c>
      <c r="M61" s="114">
        <v>3988</v>
      </c>
      <c r="N61" s="136">
        <f t="shared" si="9"/>
        <v>0.6373661499120985</v>
      </c>
      <c r="O61" s="116">
        <v>561.5020060180539</v>
      </c>
      <c r="P61" s="114">
        <v>3864.999999999982</v>
      </c>
      <c r="Q61" s="136">
        <f t="shared" si="5"/>
        <v>0.6177081668531216</v>
      </c>
      <c r="R61" s="114">
        <v>5619.000000000003</v>
      </c>
      <c r="S61" s="136">
        <f t="shared" si="7"/>
        <v>0.8980342016941031</v>
      </c>
      <c r="T61" s="114">
        <v>5692.000000000004</v>
      </c>
      <c r="U61" s="136">
        <f t="shared" si="8"/>
        <v>0.909701134729104</v>
      </c>
      <c r="V61" s="114">
        <v>2286.0000000000045</v>
      </c>
      <c r="W61" s="114">
        <v>522.0000000000019</v>
      </c>
      <c r="X61" s="114">
        <v>439.00000000000017</v>
      </c>
    </row>
    <row r="62" spans="1:24" s="117" customFormat="1" ht="13.5">
      <c r="A62" s="111"/>
      <c r="B62" s="112"/>
      <c r="C62" s="113" t="s">
        <v>3</v>
      </c>
      <c r="D62" s="114">
        <v>2427</v>
      </c>
      <c r="E62" s="115">
        <v>2.587089071760542</v>
      </c>
      <c r="F62" s="115">
        <v>3.17003285776048</v>
      </c>
      <c r="G62" s="115">
        <v>3.029202728400167</v>
      </c>
      <c r="H62" s="114">
        <v>1189</v>
      </c>
      <c r="I62" s="115">
        <v>48.99052327976926</v>
      </c>
      <c r="J62" s="114">
        <v>1187</v>
      </c>
      <c r="K62" s="130">
        <f t="shared" si="3"/>
        <v>0.4890811701689328</v>
      </c>
      <c r="L62" s="116">
        <v>550.9519797809609</v>
      </c>
      <c r="M62" s="114">
        <v>1187</v>
      </c>
      <c r="N62" s="136">
        <f t="shared" si="9"/>
        <v>0.4890811701689328</v>
      </c>
      <c r="O62" s="116">
        <v>555.5770850884586</v>
      </c>
      <c r="P62" s="114">
        <v>1223.0000000000032</v>
      </c>
      <c r="Q62" s="136">
        <f t="shared" si="5"/>
        <v>0.5039142974866103</v>
      </c>
      <c r="R62" s="114">
        <v>1964.0000000000025</v>
      </c>
      <c r="S62" s="136">
        <f t="shared" si="7"/>
        <v>0.8092295014421106</v>
      </c>
      <c r="T62" s="114">
        <v>2072.000000000003</v>
      </c>
      <c r="U62" s="136">
        <f t="shared" si="8"/>
        <v>0.8537288833951393</v>
      </c>
      <c r="V62" s="114">
        <v>1090</v>
      </c>
      <c r="W62" s="114">
        <v>339.99999999999994</v>
      </c>
      <c r="X62" s="114">
        <v>214.99999999999963</v>
      </c>
    </row>
    <row r="63" spans="1:24" s="117" customFormat="1" ht="13.5">
      <c r="A63" s="111"/>
      <c r="B63" s="112"/>
      <c r="C63" s="113" t="s">
        <v>4</v>
      </c>
      <c r="D63" s="114">
        <v>3157</v>
      </c>
      <c r="E63" s="115">
        <v>3.36524112053895</v>
      </c>
      <c r="F63" s="115">
        <v>3.136227970627498</v>
      </c>
      <c r="G63" s="115">
        <v>2.969907484076433</v>
      </c>
      <c r="H63" s="114">
        <v>1495</v>
      </c>
      <c r="I63" s="115">
        <v>47.355083940449795</v>
      </c>
      <c r="J63" s="114">
        <v>1495</v>
      </c>
      <c r="K63" s="130">
        <f t="shared" si="3"/>
        <v>0.47355083940449794</v>
      </c>
      <c r="L63" s="116">
        <v>547.3779264214046</v>
      </c>
      <c r="M63" s="114">
        <v>1494</v>
      </c>
      <c r="N63" s="136">
        <f t="shared" si="9"/>
        <v>0.47323408299018055</v>
      </c>
      <c r="O63" s="116">
        <v>549.5381526104429</v>
      </c>
      <c r="P63" s="114">
        <v>1531.9999999999995</v>
      </c>
      <c r="Q63" s="136">
        <f t="shared" si="5"/>
        <v>0.4852708267342412</v>
      </c>
      <c r="R63" s="114">
        <v>2456</v>
      </c>
      <c r="S63" s="136">
        <f t="shared" si="7"/>
        <v>0.7779537535635097</v>
      </c>
      <c r="T63" s="114">
        <v>2551.000000000001</v>
      </c>
      <c r="U63" s="136">
        <f t="shared" si="8"/>
        <v>0.808045612923662</v>
      </c>
      <c r="V63" s="114">
        <v>1372.0000000000005</v>
      </c>
      <c r="W63" s="114">
        <v>444.0000000000012</v>
      </c>
      <c r="X63" s="114">
        <v>327.99999999999955</v>
      </c>
    </row>
    <row r="64" spans="1:24" s="117" customFormat="1" ht="13.5">
      <c r="A64" s="111"/>
      <c r="B64" s="112"/>
      <c r="C64" s="113" t="s">
        <v>5</v>
      </c>
      <c r="D64" s="114">
        <v>7528</v>
      </c>
      <c r="E64" s="115">
        <v>8.024559757813499</v>
      </c>
      <c r="F64" s="115">
        <v>3.050740835829413</v>
      </c>
      <c r="G64" s="115">
        <v>2.8747827540106883</v>
      </c>
      <c r="H64" s="114">
        <v>3194</v>
      </c>
      <c r="I64" s="115">
        <v>42.42826780021254</v>
      </c>
      <c r="J64" s="114">
        <v>3192</v>
      </c>
      <c r="K64" s="130">
        <f t="shared" si="3"/>
        <v>0.42401700318809776</v>
      </c>
      <c r="L64" s="116">
        <v>543.1610275689218</v>
      </c>
      <c r="M64" s="114">
        <v>3193</v>
      </c>
      <c r="N64" s="136">
        <f t="shared" si="9"/>
        <v>0.42414984059511157</v>
      </c>
      <c r="O64" s="116">
        <v>545.4400250548072</v>
      </c>
      <c r="P64" s="114">
        <v>3327.00000000001</v>
      </c>
      <c r="Q64" s="136">
        <f t="shared" si="5"/>
        <v>0.44195005313496416</v>
      </c>
      <c r="R64" s="114">
        <v>5560</v>
      </c>
      <c r="S64" s="136">
        <f t="shared" si="7"/>
        <v>0.7385759829968119</v>
      </c>
      <c r="T64" s="114">
        <v>5920.999999999992</v>
      </c>
      <c r="U64" s="136">
        <f t="shared" si="8"/>
        <v>0.7865302869287981</v>
      </c>
      <c r="V64" s="114">
        <v>3529.999999999999</v>
      </c>
      <c r="W64" s="114">
        <v>1288.9999999999966</v>
      </c>
      <c r="X64" s="114">
        <v>868.0000000000017</v>
      </c>
    </row>
    <row r="65" spans="1:24" s="117" customFormat="1" ht="13.5">
      <c r="A65" s="111"/>
      <c r="B65" s="112"/>
      <c r="C65" s="113" t="s">
        <v>6</v>
      </c>
      <c r="D65" s="114">
        <v>74443</v>
      </c>
      <c r="E65" s="115">
        <v>79.35338762631646</v>
      </c>
      <c r="F65" s="115">
        <v>3.023563168743017</v>
      </c>
      <c r="G65" s="115">
        <v>2.798305641401963</v>
      </c>
      <c r="H65" s="114">
        <v>28045</v>
      </c>
      <c r="I65" s="115">
        <v>37.673119030667756</v>
      </c>
      <c r="J65" s="114">
        <v>28016</v>
      </c>
      <c r="K65" s="130">
        <f t="shared" si="3"/>
        <v>0.3763416305092487</v>
      </c>
      <c r="L65" s="116">
        <v>540.6606938892138</v>
      </c>
      <c r="M65" s="114">
        <v>28027</v>
      </c>
      <c r="N65" s="136">
        <f t="shared" si="9"/>
        <v>0.3764893945703424</v>
      </c>
      <c r="O65" s="116">
        <v>533.1280550897354</v>
      </c>
      <c r="P65" s="114">
        <v>27047.00000000036</v>
      </c>
      <c r="Q65" s="136">
        <f t="shared" si="5"/>
        <v>0.36332496003654285</v>
      </c>
      <c r="R65" s="114">
        <v>50066.00000000003</v>
      </c>
      <c r="S65" s="136">
        <f t="shared" si="7"/>
        <v>0.6725414075198478</v>
      </c>
      <c r="T65" s="114">
        <v>53372.99999999999</v>
      </c>
      <c r="U65" s="136">
        <f t="shared" si="8"/>
        <v>0.7169646575232056</v>
      </c>
      <c r="V65" s="114">
        <v>36631.00000000018</v>
      </c>
      <c r="W65" s="114">
        <v>13459.999999999894</v>
      </c>
      <c r="X65" s="114">
        <v>9726.99999999988</v>
      </c>
    </row>
    <row r="67" spans="1:12" ht="13.5">
      <c r="A67" s="166" t="s">
        <v>36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</row>
    <row r="68" spans="1:12" ht="13.5">
      <c r="A68" s="147" t="s">
        <v>26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1:12" ht="13.5">
      <c r="A69" s="167" t="s">
        <v>27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</row>
    <row r="70" spans="1:12" ht="13.5">
      <c r="A70" s="147" t="s">
        <v>28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 ht="13.5">
      <c r="A71" s="167" t="s">
        <v>29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</row>
    <row r="72" spans="1:12" ht="13.5">
      <c r="A72" s="147" t="s">
        <v>37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 ht="13.5">
      <c r="A73" s="147" t="s">
        <v>38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 ht="13.5">
      <c r="A74" s="147" t="s">
        <v>39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1:12" ht="13.5">
      <c r="A75" s="147" t="s">
        <v>40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1:12" ht="13.5">
      <c r="A76" s="147" t="s">
        <v>41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</row>
    <row r="77" spans="1:12" ht="13.5">
      <c r="A77" s="147" t="s">
        <v>42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</row>
    <row r="78" spans="1:8" ht="13.5">
      <c r="A78" s="38"/>
      <c r="B78" s="39"/>
      <c r="C78" s="17"/>
      <c r="D78" s="58"/>
      <c r="G78" s="64"/>
      <c r="H78" s="64"/>
    </row>
    <row r="79" spans="1:8" ht="13.5">
      <c r="A79" s="38"/>
      <c r="B79" s="39"/>
      <c r="C79" s="17"/>
      <c r="D79" s="58"/>
      <c r="G79" s="64"/>
      <c r="H79" s="64"/>
    </row>
  </sheetData>
  <sheetProtection/>
  <mergeCells count="20">
    <mergeCell ref="A76:L76"/>
    <mergeCell ref="A77:L77"/>
    <mergeCell ref="D4:E4"/>
    <mergeCell ref="H4:I4"/>
    <mergeCell ref="A67:L67"/>
    <mergeCell ref="A68:L68"/>
    <mergeCell ref="A69:L69"/>
    <mergeCell ref="A70:L70"/>
    <mergeCell ref="A72:L72"/>
    <mergeCell ref="A73:L73"/>
    <mergeCell ref="P3:X3"/>
    <mergeCell ref="A71:L71"/>
    <mergeCell ref="A74:L74"/>
    <mergeCell ref="A75:L75"/>
    <mergeCell ref="F3:G3"/>
    <mergeCell ref="H3:O3"/>
    <mergeCell ref="J4:K4"/>
    <mergeCell ref="M4:N4"/>
    <mergeCell ref="P4:Q4"/>
    <mergeCell ref="R4:S4"/>
  </mergeCells>
  <hyperlinks>
    <hyperlink ref="A69" r:id="rId1" display="https://www.floridastudentfinancialaidsg.org/pdf/bf_brochure.pdf "/>
    <hyperlink ref="A71" r:id="rId2" display="http://www.fldoe.org/eias/dataweb/database_0708/st163_1.pdf"/>
  </hyperlinks>
  <printOptions/>
  <pageMargins left="0.25" right="0.25" top="0.75" bottom="0.75" header="0.3" footer="0.3"/>
  <pageSetup horizontalDpi="600" verticalDpi="600" orientation="landscape" paperSize="5" scale="95" r:id="rId3"/>
  <headerFooter>
    <oddHeader xml:space="preserve">&amp;LPreliminary Survey 5 2007-08&amp;CART, DANCE, DRAMA, MUSIC&amp;RSTATEWIDE  RACE </oddHeader>
    <oddFooter>&amp;R&amp;P of &amp;N</oddFooter>
  </headerFooter>
  <rowBreaks count="4" manualBreakCount="4">
    <brk id="20" max="255" man="1"/>
    <brk id="35" max="255" man="1"/>
    <brk id="50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andre.smith</dc:creator>
  <cp:keywords/>
  <dc:description/>
  <cp:lastModifiedBy> James Perry</cp:lastModifiedBy>
  <cp:lastPrinted>2009-03-17T20:25:54Z</cp:lastPrinted>
  <dcterms:created xsi:type="dcterms:W3CDTF">2009-02-11T19:54:37Z</dcterms:created>
  <dcterms:modified xsi:type="dcterms:W3CDTF">2009-08-24T12:55:24Z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